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Site\Ressources Qualité\"/>
    </mc:Choice>
  </mc:AlternateContent>
  <xr:revisionPtr revIDLastSave="0" documentId="13_ncr:1_{74163EF1-2685-436E-B41A-B74155D3893A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novembre 2021" sheetId="3" r:id="rId1"/>
    <sheet name="décembre 2021" sheetId="4" r:id="rId2"/>
    <sheet name="janvier 2022" sheetId="7" r:id="rId3"/>
    <sheet name="février 2022" sheetId="8" r:id="rId4"/>
    <sheet name="mars 2022" sheetId="9" r:id="rId5"/>
    <sheet name="avril 2022" sheetId="10" r:id="rId6"/>
    <sheet name="mai 2022" sheetId="11" r:id="rId7"/>
    <sheet name="juin 2022" sheetId="12" r:id="rId8"/>
    <sheet name="Données de Base" sheetId="2" r:id="rId9"/>
  </sheets>
  <definedNames>
    <definedName name="_xlnm._FilterDatabase" localSheetId="5" hidden="1">'avril 2022'!$A$4:$P$69</definedName>
    <definedName name="_xlnm._FilterDatabase" localSheetId="1" hidden="1">'décembre 2021'!$A$4:$P$69</definedName>
    <definedName name="_xlnm._FilterDatabase" localSheetId="3" hidden="1">'février 2022'!$A$4:$P$69</definedName>
    <definedName name="_xlnm._FilterDatabase" localSheetId="2" hidden="1">'janvier 2022'!$A$4:$P$69</definedName>
    <definedName name="_xlnm._FilterDatabase" localSheetId="7" hidden="1">'juin 2022'!$A$4:$P$69</definedName>
    <definedName name="_xlnm._FilterDatabase" localSheetId="6" hidden="1">'mai 2022'!$A$4:$P$69</definedName>
    <definedName name="_xlnm._FilterDatabase" localSheetId="4" hidden="1">'mars 2022'!$A$4:$P$69</definedName>
    <definedName name="_xlnm._FilterDatabase" localSheetId="0" hidden="1">'novembre 2021'!$A$4:$P$69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7" l="1"/>
  <c r="A42" i="7"/>
  <c r="A37" i="7"/>
  <c r="A36" i="7"/>
  <c r="A31" i="7"/>
  <c r="A30" i="7"/>
  <c r="A25" i="7"/>
  <c r="A24" i="7"/>
  <c r="A19" i="7"/>
  <c r="A18" i="7"/>
  <c r="A13" i="7"/>
  <c r="A12" i="7"/>
  <c r="A7" i="7"/>
  <c r="A6" i="7"/>
  <c r="A43" i="8"/>
  <c r="A42" i="8"/>
  <c r="A37" i="8"/>
  <c r="A36" i="8"/>
  <c r="A31" i="8"/>
  <c r="A30" i="8"/>
  <c r="A25" i="8"/>
  <c r="A24" i="8"/>
  <c r="A19" i="8"/>
  <c r="A18" i="8"/>
  <c r="A13" i="8"/>
  <c r="A12" i="8"/>
  <c r="A7" i="8"/>
  <c r="A6" i="8"/>
  <c r="A43" i="9"/>
  <c r="A42" i="9"/>
  <c r="A37" i="9"/>
  <c r="A36" i="9"/>
  <c r="A31" i="9"/>
  <c r="A30" i="9"/>
  <c r="A25" i="9"/>
  <c r="A24" i="9"/>
  <c r="A19" i="9"/>
  <c r="A18" i="9"/>
  <c r="A13" i="9"/>
  <c r="A12" i="9"/>
  <c r="A7" i="9"/>
  <c r="A6" i="9"/>
  <c r="A43" i="10"/>
  <c r="A42" i="10"/>
  <c r="A37" i="10"/>
  <c r="A36" i="10"/>
  <c r="A31" i="10"/>
  <c r="A30" i="10"/>
  <c r="A25" i="10"/>
  <c r="A24" i="10"/>
  <c r="A19" i="10"/>
  <c r="A18" i="10"/>
  <c r="A13" i="10"/>
  <c r="A12" i="10"/>
  <c r="A7" i="10"/>
  <c r="A6" i="10"/>
  <c r="A43" i="11"/>
  <c r="A42" i="11"/>
  <c r="A37" i="11"/>
  <c r="A36" i="11"/>
  <c r="A31" i="11"/>
  <c r="A30" i="11"/>
  <c r="A25" i="11"/>
  <c r="A24" i="11"/>
  <c r="A19" i="11"/>
  <c r="A18" i="11"/>
  <c r="A13" i="11"/>
  <c r="A12" i="11"/>
  <c r="A7" i="11"/>
  <c r="A6" i="11"/>
  <c r="A43" i="12"/>
  <c r="A42" i="12"/>
  <c r="A37" i="12"/>
  <c r="A36" i="12"/>
  <c r="A31" i="12"/>
  <c r="A30" i="12"/>
  <c r="A25" i="12"/>
  <c r="A24" i="12"/>
  <c r="A19" i="12"/>
  <c r="A18" i="12"/>
  <c r="A13" i="12"/>
  <c r="A12" i="12"/>
  <c r="A7" i="12"/>
  <c r="A6" i="12"/>
  <c r="A43" i="4"/>
  <c r="A42" i="4"/>
  <c r="A37" i="4"/>
  <c r="A36" i="4"/>
  <c r="A31" i="4"/>
  <c r="A30" i="4"/>
  <c r="A25" i="4"/>
  <c r="A24" i="4"/>
  <c r="A19" i="4"/>
  <c r="A18" i="4"/>
  <c r="A13" i="4"/>
  <c r="A12" i="4"/>
  <c r="A7" i="4"/>
  <c r="A6" i="4"/>
  <c r="A61" i="3"/>
  <c r="A60" i="3"/>
  <c r="A55" i="3"/>
  <c r="A54" i="3"/>
  <c r="A49" i="3"/>
  <c r="A48" i="3"/>
  <c r="A43" i="3"/>
  <c r="A42" i="3"/>
  <c r="A37" i="3"/>
  <c r="A36" i="3"/>
  <c r="A61" i="4" l="1"/>
  <c r="A60" i="4"/>
  <c r="N59" i="4"/>
  <c r="J59" i="4"/>
  <c r="L59" i="4" s="1"/>
  <c r="I59" i="4"/>
  <c r="A61" i="7"/>
  <c r="A60" i="7"/>
  <c r="N59" i="7"/>
  <c r="J59" i="7"/>
  <c r="L59" i="7" s="1"/>
  <c r="I59" i="7"/>
  <c r="A61" i="8"/>
  <c r="A60" i="8"/>
  <c r="N59" i="8"/>
  <c r="J59" i="8"/>
  <c r="L59" i="8" s="1"/>
  <c r="I59" i="8"/>
  <c r="A61" i="9"/>
  <c r="A60" i="9"/>
  <c r="N59" i="9"/>
  <c r="J59" i="9"/>
  <c r="L59" i="9" s="1"/>
  <c r="I59" i="9"/>
  <c r="A61" i="10"/>
  <c r="A60" i="10"/>
  <c r="N59" i="10"/>
  <c r="J59" i="10"/>
  <c r="K59" i="10" s="1"/>
  <c r="I59" i="10"/>
  <c r="A61" i="11"/>
  <c r="A60" i="11"/>
  <c r="N59" i="11"/>
  <c r="J59" i="11"/>
  <c r="L59" i="11" s="1"/>
  <c r="I59" i="11"/>
  <c r="A61" i="12"/>
  <c r="A60" i="12"/>
  <c r="N59" i="12"/>
  <c r="J59" i="12"/>
  <c r="L59" i="12" s="1"/>
  <c r="I59" i="12"/>
  <c r="N59" i="3"/>
  <c r="J59" i="3"/>
  <c r="L59" i="3" s="1"/>
  <c r="I59" i="3"/>
  <c r="K59" i="7" l="1"/>
  <c r="K59" i="12"/>
  <c r="K59" i="4"/>
  <c r="K59" i="8"/>
  <c r="L59" i="10"/>
  <c r="K59" i="3"/>
  <c r="K59" i="9"/>
  <c r="K59" i="11"/>
  <c r="A55" i="12" l="1"/>
  <c r="A54" i="12"/>
  <c r="N53" i="12"/>
  <c r="J53" i="12"/>
  <c r="L53" i="12" s="1"/>
  <c r="I53" i="12"/>
  <c r="N47" i="12"/>
  <c r="J47" i="12"/>
  <c r="K47" i="12" s="1"/>
  <c r="I47" i="12"/>
  <c r="J41" i="12"/>
  <c r="I41" i="12"/>
  <c r="N41" i="12" s="1"/>
  <c r="N35" i="12"/>
  <c r="J35" i="12"/>
  <c r="L35" i="12" s="1"/>
  <c r="I35" i="12"/>
  <c r="N29" i="12"/>
  <c r="J29" i="12"/>
  <c r="K29" i="12" s="1"/>
  <c r="I29" i="12"/>
  <c r="J23" i="12"/>
  <c r="K23" i="12" s="1"/>
  <c r="I23" i="12"/>
  <c r="N23" i="12" s="1"/>
  <c r="J17" i="12"/>
  <c r="K17" i="12" s="1"/>
  <c r="L17" i="12" s="1"/>
  <c r="I17" i="12"/>
  <c r="N17" i="12" s="1"/>
  <c r="J11" i="12"/>
  <c r="K11" i="12" s="1"/>
  <c r="I11" i="12"/>
  <c r="N11" i="12" s="1"/>
  <c r="J5" i="12"/>
  <c r="I5" i="12"/>
  <c r="A55" i="11"/>
  <c r="A54" i="11"/>
  <c r="N53" i="11"/>
  <c r="J53" i="11"/>
  <c r="K53" i="11" s="1"/>
  <c r="I53" i="11"/>
  <c r="N47" i="11"/>
  <c r="J47" i="11"/>
  <c r="K47" i="11" s="1"/>
  <c r="I47" i="11"/>
  <c r="J41" i="11"/>
  <c r="I41" i="11"/>
  <c r="N41" i="11" s="1"/>
  <c r="N35" i="11"/>
  <c r="J35" i="11"/>
  <c r="K35" i="11" s="1"/>
  <c r="I35" i="11"/>
  <c r="N29" i="11"/>
  <c r="J29" i="11"/>
  <c r="L29" i="11" s="1"/>
  <c r="I29" i="11"/>
  <c r="J23" i="11"/>
  <c r="I23" i="11"/>
  <c r="N23" i="11" s="1"/>
  <c r="J17" i="11"/>
  <c r="K17" i="11" s="1"/>
  <c r="L17" i="11" s="1"/>
  <c r="I17" i="11"/>
  <c r="N17" i="11" s="1"/>
  <c r="J11" i="11"/>
  <c r="I11" i="11"/>
  <c r="N11" i="11" s="1"/>
  <c r="J5" i="11"/>
  <c r="I5" i="11"/>
  <c r="N5" i="11" s="1"/>
  <c r="A55" i="10"/>
  <c r="A54" i="10"/>
  <c r="N53" i="10"/>
  <c r="J53" i="10"/>
  <c r="L53" i="10" s="1"/>
  <c r="I53" i="10"/>
  <c r="N47" i="10"/>
  <c r="J47" i="10"/>
  <c r="K47" i="10" s="1"/>
  <c r="I47" i="10"/>
  <c r="J41" i="10"/>
  <c r="I41" i="10"/>
  <c r="N41" i="10" s="1"/>
  <c r="N35" i="10"/>
  <c r="J35" i="10"/>
  <c r="L35" i="10" s="1"/>
  <c r="I35" i="10"/>
  <c r="N29" i="10"/>
  <c r="J29" i="10"/>
  <c r="L29" i="10" s="1"/>
  <c r="I29" i="10"/>
  <c r="J23" i="10"/>
  <c r="K23" i="10" s="1"/>
  <c r="I23" i="10"/>
  <c r="N23" i="10" s="1"/>
  <c r="J17" i="10"/>
  <c r="K17" i="10" s="1"/>
  <c r="L17" i="10" s="1"/>
  <c r="I17" i="10"/>
  <c r="N17" i="10" s="1"/>
  <c r="J11" i="10"/>
  <c r="K11" i="10" s="1"/>
  <c r="I11" i="10"/>
  <c r="N11" i="10" s="1"/>
  <c r="J5" i="10"/>
  <c r="I5" i="10"/>
  <c r="N5" i="10" s="1"/>
  <c r="A55" i="9"/>
  <c r="A54" i="9"/>
  <c r="N53" i="9"/>
  <c r="J53" i="9"/>
  <c r="L53" i="9" s="1"/>
  <c r="I53" i="9"/>
  <c r="N47" i="9"/>
  <c r="J47" i="9"/>
  <c r="K47" i="9" s="1"/>
  <c r="I47" i="9"/>
  <c r="J41" i="9"/>
  <c r="I41" i="9"/>
  <c r="N41" i="9" s="1"/>
  <c r="N35" i="9"/>
  <c r="J35" i="9"/>
  <c r="L35" i="9" s="1"/>
  <c r="I35" i="9"/>
  <c r="N29" i="9"/>
  <c r="J29" i="9"/>
  <c r="K29" i="9" s="1"/>
  <c r="I29" i="9"/>
  <c r="J23" i="9"/>
  <c r="I23" i="9"/>
  <c r="N23" i="9" s="1"/>
  <c r="J17" i="9"/>
  <c r="K17" i="9" s="1"/>
  <c r="L17" i="9" s="1"/>
  <c r="I17" i="9"/>
  <c r="N17" i="9" s="1"/>
  <c r="J11" i="9"/>
  <c r="K11" i="9" s="1"/>
  <c r="L11" i="9" s="1"/>
  <c r="I11" i="9"/>
  <c r="N11" i="9" s="1"/>
  <c r="J5" i="9"/>
  <c r="I5" i="9"/>
  <c r="N5" i="9" s="1"/>
  <c r="A55" i="8"/>
  <c r="A54" i="8"/>
  <c r="N53" i="8"/>
  <c r="J53" i="8"/>
  <c r="L53" i="8" s="1"/>
  <c r="I53" i="8"/>
  <c r="N47" i="8"/>
  <c r="J47" i="8"/>
  <c r="K47" i="8" s="1"/>
  <c r="I47" i="8"/>
  <c r="J41" i="8"/>
  <c r="I41" i="8"/>
  <c r="N41" i="8" s="1"/>
  <c r="N35" i="8"/>
  <c r="J35" i="8"/>
  <c r="L35" i="8" s="1"/>
  <c r="I35" i="8"/>
  <c r="N29" i="8"/>
  <c r="J29" i="8"/>
  <c r="K29" i="8" s="1"/>
  <c r="I29" i="8"/>
  <c r="J23" i="8"/>
  <c r="I23" i="8"/>
  <c r="N23" i="8" s="1"/>
  <c r="J17" i="8"/>
  <c r="K17" i="8" s="1"/>
  <c r="L17" i="8" s="1"/>
  <c r="I17" i="8"/>
  <c r="N17" i="8" s="1"/>
  <c r="J11" i="8"/>
  <c r="I11" i="8"/>
  <c r="N11" i="8" s="1"/>
  <c r="J5" i="8"/>
  <c r="I5" i="8"/>
  <c r="N5" i="8" s="1"/>
  <c r="I11" i="7"/>
  <c r="N11" i="7" s="1"/>
  <c r="J11" i="7"/>
  <c r="K11" i="7" s="1"/>
  <c r="I17" i="7"/>
  <c r="N17" i="7" s="1"/>
  <c r="J17" i="7"/>
  <c r="K17" i="7" s="1"/>
  <c r="I23" i="7"/>
  <c r="N23" i="7" s="1"/>
  <c r="J23" i="7"/>
  <c r="K23" i="7" s="1"/>
  <c r="I29" i="7"/>
  <c r="J29" i="7"/>
  <c r="K29" i="7" s="1"/>
  <c r="N29" i="7"/>
  <c r="I35" i="7"/>
  <c r="J35" i="7"/>
  <c r="L35" i="7" s="1"/>
  <c r="N35" i="7"/>
  <c r="I41" i="7"/>
  <c r="N41" i="7" s="1"/>
  <c r="J41" i="7"/>
  <c r="K41" i="7" s="1"/>
  <c r="L41" i="7" s="1"/>
  <c r="I47" i="7"/>
  <c r="J47" i="7"/>
  <c r="K47" i="7" s="1"/>
  <c r="N47" i="7"/>
  <c r="I53" i="7"/>
  <c r="J53" i="7"/>
  <c r="K53" i="7" s="1"/>
  <c r="N53" i="7"/>
  <c r="J5" i="7"/>
  <c r="I5" i="7"/>
  <c r="N5" i="7" s="1"/>
  <c r="I11" i="4"/>
  <c r="N11" i="4" s="1"/>
  <c r="J11" i="4"/>
  <c r="K11" i="4" s="1"/>
  <c r="I17" i="4"/>
  <c r="N17" i="4" s="1"/>
  <c r="J17" i="4"/>
  <c r="K17" i="4" s="1"/>
  <c r="I23" i="4"/>
  <c r="N23" i="4" s="1"/>
  <c r="J23" i="4"/>
  <c r="K23" i="4" s="1"/>
  <c r="I29" i="4"/>
  <c r="J29" i="4"/>
  <c r="K29" i="4" s="1"/>
  <c r="N29" i="4"/>
  <c r="I35" i="4"/>
  <c r="J35" i="4"/>
  <c r="K35" i="4" s="1"/>
  <c r="N35" i="4"/>
  <c r="I41" i="4"/>
  <c r="N41" i="4" s="1"/>
  <c r="J41" i="4"/>
  <c r="K41" i="4" s="1"/>
  <c r="L41" i="4" s="1"/>
  <c r="I47" i="4"/>
  <c r="J47" i="4"/>
  <c r="L47" i="4" s="1"/>
  <c r="N47" i="4"/>
  <c r="I53" i="4"/>
  <c r="J53" i="4"/>
  <c r="K53" i="4" s="1"/>
  <c r="N53" i="4"/>
  <c r="J5" i="4"/>
  <c r="I5" i="4"/>
  <c r="N5" i="4" s="1"/>
  <c r="J53" i="3"/>
  <c r="K53" i="3" s="1"/>
  <c r="J47" i="3"/>
  <c r="K47" i="3" s="1"/>
  <c r="J41" i="3"/>
  <c r="K41" i="3" s="1"/>
  <c r="J35" i="3"/>
  <c r="K35" i="3" s="1"/>
  <c r="J23" i="3"/>
  <c r="K23" i="3" s="1"/>
  <c r="J17" i="3"/>
  <c r="K17" i="3" s="1"/>
  <c r="J11" i="3"/>
  <c r="K11" i="3" s="1"/>
  <c r="J5" i="3"/>
  <c r="K5" i="3" s="1"/>
  <c r="J29" i="3"/>
  <c r="K29" i="3" s="1"/>
  <c r="L53" i="7" l="1"/>
  <c r="K23" i="11"/>
  <c r="L23" i="11" s="1"/>
  <c r="K35" i="7"/>
  <c r="L29" i="7"/>
  <c r="L35" i="11"/>
  <c r="L53" i="11"/>
  <c r="L47" i="11"/>
  <c r="L53" i="4"/>
  <c r="L29" i="4"/>
  <c r="L47" i="12"/>
  <c r="N5" i="12"/>
  <c r="N65" i="12" s="1"/>
  <c r="K41" i="12"/>
  <c r="L41" i="12" s="1"/>
  <c r="K53" i="12"/>
  <c r="L11" i="12"/>
  <c r="L23" i="12"/>
  <c r="L29" i="12"/>
  <c r="K35" i="12"/>
  <c r="K5" i="12"/>
  <c r="L5" i="12" s="1"/>
  <c r="N65" i="11"/>
  <c r="K41" i="11"/>
  <c r="L41" i="11" s="1"/>
  <c r="K11" i="11"/>
  <c r="L11" i="11" s="1"/>
  <c r="K29" i="11"/>
  <c r="K5" i="11"/>
  <c r="L5" i="11" s="1"/>
  <c r="N65" i="9"/>
  <c r="L47" i="10"/>
  <c r="N65" i="10"/>
  <c r="L47" i="9"/>
  <c r="L35" i="4"/>
  <c r="L47" i="8"/>
  <c r="K35" i="8"/>
  <c r="N65" i="8"/>
  <c r="L11" i="4"/>
  <c r="K23" i="8"/>
  <c r="L23" i="8" s="1"/>
  <c r="K53" i="10"/>
  <c r="K29" i="10"/>
  <c r="L23" i="10"/>
  <c r="L11" i="10"/>
  <c r="K35" i="10"/>
  <c r="K5" i="10"/>
  <c r="L5" i="10" s="1"/>
  <c r="K41" i="10"/>
  <c r="L41" i="10" s="1"/>
  <c r="L29" i="9"/>
  <c r="K41" i="9"/>
  <c r="L41" i="9" s="1"/>
  <c r="K35" i="9"/>
  <c r="K53" i="9"/>
  <c r="K23" i="9"/>
  <c r="L23" i="9" s="1"/>
  <c r="K5" i="9"/>
  <c r="L5" i="9" s="1"/>
  <c r="L29" i="8"/>
  <c r="K41" i="8"/>
  <c r="L41" i="8" s="1"/>
  <c r="K11" i="8"/>
  <c r="L11" i="8" s="1"/>
  <c r="K53" i="8"/>
  <c r="K5" i="8"/>
  <c r="L5" i="8" s="1"/>
  <c r="L17" i="7"/>
  <c r="L11" i="7"/>
  <c r="L47" i="7"/>
  <c r="L23" i="7"/>
  <c r="K5" i="7"/>
  <c r="L5" i="7" s="1"/>
  <c r="K47" i="4"/>
  <c r="L23" i="4"/>
  <c r="L17" i="4"/>
  <c r="K5" i="4"/>
  <c r="L5" i="4" s="1"/>
  <c r="A55" i="7"/>
  <c r="A54" i="7"/>
  <c r="N65" i="7"/>
  <c r="A55" i="4"/>
  <c r="A54" i="4"/>
  <c r="N65" i="4"/>
  <c r="N29" i="3"/>
  <c r="N35" i="3"/>
  <c r="N41" i="3"/>
  <c r="N53" i="3"/>
  <c r="L53" i="3"/>
  <c r="L41" i="3"/>
  <c r="L35" i="3"/>
  <c r="L17" i="3"/>
  <c r="L29" i="3"/>
  <c r="I53" i="3"/>
  <c r="L47" i="3"/>
  <c r="I47" i="3"/>
  <c r="N47" i="3" s="1"/>
  <c r="I41" i="3"/>
  <c r="I35" i="3"/>
  <c r="I29" i="3"/>
  <c r="I17" i="3"/>
  <c r="N17" i="3" s="1"/>
  <c r="I11" i="3"/>
  <c r="N11" i="3" s="1"/>
  <c r="I5" i="3"/>
  <c r="N5" i="3" s="1"/>
  <c r="I23" i="3"/>
  <c r="N23" i="3" s="1"/>
  <c r="A31" i="3"/>
  <c r="A30" i="3"/>
  <c r="A25" i="3"/>
  <c r="A24" i="3"/>
  <c r="A19" i="3"/>
  <c r="A18" i="3"/>
  <c r="A13" i="3"/>
  <c r="A7" i="3"/>
  <c r="A12" i="3"/>
  <c r="A6" i="3"/>
  <c r="N65" i="3" l="1"/>
  <c r="L23" i="3"/>
  <c r="L5" i="3"/>
  <c r="L11" i="3"/>
</calcChain>
</file>

<file path=xl/sharedStrings.xml><?xml version="1.0" encoding="utf-8"?>
<sst xmlns="http://schemas.openxmlformats.org/spreadsheetml/2006/main" count="298" uniqueCount="48">
  <si>
    <t>Tableau des garderies et activités</t>
  </si>
  <si>
    <t>Mois :</t>
  </si>
  <si>
    <t>Nom, prénom,                   adresse et compte bancaire</t>
  </si>
  <si>
    <t>Statuts</t>
  </si>
  <si>
    <t>Activités</t>
  </si>
  <si>
    <t>Calendrier</t>
  </si>
  <si>
    <t>Nbre d'heures prestées</t>
  </si>
  <si>
    <r>
      <t xml:space="preserve">Trajets: </t>
    </r>
    <r>
      <rPr>
        <b/>
        <sz val="8"/>
        <color theme="1"/>
        <rFont val="Calibri"/>
        <family val="2"/>
        <scheme val="minor"/>
      </rPr>
      <t>Nbre km     Domicile/lieu de travail</t>
    </r>
  </si>
  <si>
    <t>Nbre de trajets</t>
  </si>
  <si>
    <r>
      <t xml:space="preserve">A payer </t>
    </r>
    <r>
      <rPr>
        <b/>
        <sz val="9"/>
        <color theme="1"/>
        <rFont val="Calibri"/>
        <family val="2"/>
        <scheme val="minor"/>
      </rPr>
      <t>0,25€/km</t>
    </r>
  </si>
  <si>
    <t>Moyen de paiement des déplacements</t>
  </si>
  <si>
    <t>Nbre chèques remis</t>
  </si>
  <si>
    <t>N° chèques remis</t>
  </si>
  <si>
    <t>Accusé de réception signature</t>
  </si>
  <si>
    <t>Garderie matin</t>
  </si>
  <si>
    <t>Surveillance midi</t>
  </si>
  <si>
    <t>Ville</t>
  </si>
  <si>
    <t>Garderie soir</t>
  </si>
  <si>
    <t>Virement bancaire</t>
  </si>
  <si>
    <t>Coordination ATL</t>
  </si>
  <si>
    <t>Chèques ALE</t>
  </si>
  <si>
    <t>Ecole Bruy'ssonnière</t>
  </si>
  <si>
    <t>Autre:</t>
  </si>
  <si>
    <t>Total chèques remis</t>
  </si>
  <si>
    <t>Herve, le</t>
  </si>
  <si>
    <t>Pour réception,</t>
  </si>
  <si>
    <t>Signature :</t>
  </si>
  <si>
    <t>ALE Ecole</t>
  </si>
  <si>
    <t>APE</t>
  </si>
  <si>
    <t>ALE Ville</t>
  </si>
  <si>
    <t>Moyen de paiement</t>
  </si>
  <si>
    <t>Personnel</t>
  </si>
  <si>
    <t>Adresse</t>
  </si>
  <si>
    <t>n° de compte bancaire</t>
  </si>
  <si>
    <t>kms</t>
  </si>
  <si>
    <t>Décembre 2021</t>
  </si>
  <si>
    <t>Garderie du soir</t>
  </si>
  <si>
    <t>Novembre 2021</t>
  </si>
  <si>
    <t>Janvier 2022</t>
  </si>
  <si>
    <t>février 2022</t>
  </si>
  <si>
    <t>mars 2022</t>
  </si>
  <si>
    <t>Avril 2022</t>
  </si>
  <si>
    <t>Mai 2022</t>
  </si>
  <si>
    <t>Juin 2022</t>
  </si>
  <si>
    <t>L</t>
  </si>
  <si>
    <t>M</t>
  </si>
  <si>
    <t>J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</si>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</sst>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0" fillId="0" borderId="18" xfId="0" applyBorder="1"/>
    <xf numFmtId="0" fontId="0" fillId="0" borderId="18" xfId="0" applyBorder="1" applyAlignment="1" applyProtection="1">
      <alignment vertical="center"/>
      <protection locked="0"/>
    </xf>
    <xf numFmtId="0" fontId="0" fillId="4" borderId="18" xfId="0" applyFill="1" applyBorder="1"/>
    <xf numFmtId="0" fontId="0" fillId="4" borderId="18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164" fontId="0" fillId="0" borderId="18" xfId="0" applyNumberFormat="1" applyBorder="1" applyAlignment="1" applyProtection="1">
      <alignment horizontal="left" vertical="center"/>
      <protection locked="0"/>
    </xf>
    <xf numFmtId="0" fontId="1" fillId="4" borderId="18" xfId="0" applyFont="1" applyFill="1" applyBorder="1"/>
    <xf numFmtId="0" fontId="1" fillId="4" borderId="18" xfId="0" applyFont="1" applyFill="1" applyBorder="1" applyAlignment="1" applyProtection="1">
      <alignment vertical="center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38" workbookViewId="0">
      <selection activeCell="A5" sqref="A5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5703125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7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37</v>
      </c>
    </row>
    <row r="2" spans="1:17" ht="4.9000000000000004" customHeight="1" thickBot="1" x14ac:dyDescent="0.3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7" ht="14.45" customHeight="1" thickBot="1" x14ac:dyDescent="0.3">
      <c r="A3" s="51"/>
      <c r="B3" s="52"/>
      <c r="C3" s="53"/>
      <c r="D3" s="54" t="s">
        <v>44</v>
      </c>
      <c r="E3" s="55" t="s">
        <v>45</v>
      </c>
      <c r="F3" s="55" t="s">
        <v>45</v>
      </c>
      <c r="G3" s="55" t="s">
        <v>46</v>
      </c>
      <c r="H3" s="56" t="s">
        <v>47</v>
      </c>
      <c r="I3" s="57"/>
      <c r="J3" s="51"/>
      <c r="K3" s="58"/>
      <c r="L3" s="59"/>
      <c r="M3" s="60"/>
      <c r="N3" s="61"/>
      <c r="O3" s="58"/>
      <c r="P3" s="51"/>
      <c r="Q3" s="61"/>
    </row>
    <row r="4" spans="1:17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7" ht="14.45" customHeight="1" x14ac:dyDescent="0.25">
      <c r="A5" s="5"/>
      <c r="B5" s="84" t="s">
        <v>27</v>
      </c>
      <c r="C5" s="84" t="s">
        <v>14</v>
      </c>
      <c r="D5" s="6"/>
      <c r="E5" s="7"/>
      <c r="F5" s="7"/>
      <c r="G5" s="7"/>
      <c r="H5" s="8"/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7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>
        <v>8</v>
      </c>
      <c r="E6" s="11">
        <v>9</v>
      </c>
      <c r="F6" s="11">
        <v>10</v>
      </c>
      <c r="G6" s="11"/>
      <c r="H6" s="12">
        <v>12</v>
      </c>
      <c r="I6" s="70"/>
      <c r="J6" s="70"/>
      <c r="K6" s="70"/>
      <c r="L6" s="73"/>
      <c r="M6" s="82"/>
      <c r="N6" s="70"/>
      <c r="O6" s="76"/>
      <c r="P6" s="79"/>
    </row>
    <row r="7" spans="1:17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15</v>
      </c>
      <c r="E7" s="11">
        <v>16</v>
      </c>
      <c r="F7" s="11">
        <v>17</v>
      </c>
      <c r="G7" s="11">
        <v>18</v>
      </c>
      <c r="H7" s="12">
        <v>19</v>
      </c>
      <c r="I7" s="70"/>
      <c r="J7" s="70"/>
      <c r="K7" s="70"/>
      <c r="L7" s="73"/>
      <c r="M7" s="82"/>
      <c r="N7" s="70"/>
      <c r="O7" s="76"/>
      <c r="P7" s="79"/>
    </row>
    <row r="8" spans="1:17" x14ac:dyDescent="0.25">
      <c r="A8" s="13"/>
      <c r="B8" s="85"/>
      <c r="C8" s="85"/>
      <c r="D8" s="10">
        <v>22</v>
      </c>
      <c r="E8" s="11">
        <v>23</v>
      </c>
      <c r="F8" s="11">
        <v>24</v>
      </c>
      <c r="G8" s="11">
        <v>25</v>
      </c>
      <c r="H8" s="12">
        <v>26</v>
      </c>
      <c r="I8" s="70"/>
      <c r="J8" s="70"/>
      <c r="K8" s="70"/>
      <c r="L8" s="73"/>
      <c r="M8" s="82"/>
      <c r="N8" s="70"/>
      <c r="O8" s="76"/>
      <c r="P8" s="79"/>
    </row>
    <row r="9" spans="1:17" x14ac:dyDescent="0.25">
      <c r="A9" s="13"/>
      <c r="B9" s="85"/>
      <c r="C9" s="85"/>
      <c r="D9" s="14">
        <v>29</v>
      </c>
      <c r="E9" s="15">
        <v>30</v>
      </c>
      <c r="F9" s="15"/>
      <c r="G9" s="15"/>
      <c r="H9" s="16"/>
      <c r="I9" s="70"/>
      <c r="J9" s="70"/>
      <c r="K9" s="70"/>
      <c r="L9" s="73"/>
      <c r="M9" s="82"/>
      <c r="N9" s="70"/>
      <c r="O9" s="76"/>
      <c r="P9" s="79"/>
    </row>
    <row r="10" spans="1:17" ht="15.75" thickBot="1" x14ac:dyDescent="0.3">
      <c r="A10" s="17"/>
      <c r="B10" s="86"/>
      <c r="C10" s="86"/>
      <c r="D10" s="18"/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7" x14ac:dyDescent="0.25">
      <c r="A11" s="5"/>
      <c r="B11" s="84" t="s">
        <v>16</v>
      </c>
      <c r="C11" s="84" t="s">
        <v>15</v>
      </c>
      <c r="D11" s="6"/>
      <c r="E11" s="7"/>
      <c r="F11" s="7"/>
      <c r="G11" s="7"/>
      <c r="H11" s="8"/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7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>
        <v>8</v>
      </c>
      <c r="E12" s="11">
        <v>9</v>
      </c>
      <c r="F12" s="11"/>
      <c r="G12" s="11"/>
      <c r="H12" s="12">
        <v>12</v>
      </c>
      <c r="I12" s="70"/>
      <c r="J12" s="70"/>
      <c r="K12" s="70"/>
      <c r="L12" s="73"/>
      <c r="M12" s="82"/>
      <c r="N12" s="70"/>
      <c r="O12" s="76"/>
      <c r="P12" s="79"/>
    </row>
    <row r="13" spans="1:17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15</v>
      </c>
      <c r="E13" s="11">
        <v>16</v>
      </c>
      <c r="F13" s="11"/>
      <c r="G13" s="11">
        <v>18</v>
      </c>
      <c r="H13" s="12">
        <v>19</v>
      </c>
      <c r="I13" s="70"/>
      <c r="J13" s="70"/>
      <c r="K13" s="70"/>
      <c r="L13" s="73"/>
      <c r="M13" s="82"/>
      <c r="N13" s="70"/>
      <c r="O13" s="76"/>
      <c r="P13" s="79"/>
    </row>
    <row r="14" spans="1:17" x14ac:dyDescent="0.25">
      <c r="A14" s="13"/>
      <c r="B14" s="85"/>
      <c r="C14" s="85"/>
      <c r="D14" s="10">
        <v>22</v>
      </c>
      <c r="E14" s="11">
        <v>23</v>
      </c>
      <c r="F14" s="11"/>
      <c r="G14" s="11">
        <v>25</v>
      </c>
      <c r="H14" s="12">
        <v>26</v>
      </c>
      <c r="I14" s="70"/>
      <c r="J14" s="70"/>
      <c r="K14" s="70"/>
      <c r="L14" s="73"/>
      <c r="M14" s="82"/>
      <c r="N14" s="70"/>
      <c r="O14" s="76"/>
      <c r="P14" s="79"/>
    </row>
    <row r="15" spans="1:17" x14ac:dyDescent="0.25">
      <c r="A15" s="13"/>
      <c r="B15" s="85"/>
      <c r="C15" s="85"/>
      <c r="D15" s="14">
        <v>29</v>
      </c>
      <c r="E15" s="15">
        <v>30</v>
      </c>
      <c r="F15" s="15"/>
      <c r="G15" s="15"/>
      <c r="H15" s="16"/>
      <c r="I15" s="70"/>
      <c r="J15" s="70"/>
      <c r="K15" s="70"/>
      <c r="L15" s="73"/>
      <c r="M15" s="82"/>
      <c r="N15" s="70"/>
      <c r="O15" s="76"/>
      <c r="P15" s="79"/>
    </row>
    <row r="16" spans="1:17" ht="15.75" thickBot="1" x14ac:dyDescent="0.3">
      <c r="A16" s="17"/>
      <c r="B16" s="86"/>
      <c r="C16" s="86"/>
      <c r="D16" s="18"/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/>
      <c r="H17" s="8"/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>
        <v>8</v>
      </c>
      <c r="E18" s="11">
        <v>9</v>
      </c>
      <c r="F18" s="11"/>
      <c r="G18" s="11"/>
      <c r="H18" s="12">
        <v>12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15</v>
      </c>
      <c r="E19" s="11">
        <v>16</v>
      </c>
      <c r="F19" s="11"/>
      <c r="G19" s="11">
        <v>18</v>
      </c>
      <c r="H19" s="12">
        <v>19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22</v>
      </c>
      <c r="E20" s="11">
        <v>23</v>
      </c>
      <c r="F20" s="11"/>
      <c r="G20" s="11">
        <v>25</v>
      </c>
      <c r="H20" s="12">
        <v>26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4">
        <v>29</v>
      </c>
      <c r="E21" s="15">
        <v>30</v>
      </c>
      <c r="F21" s="15"/>
      <c r="G21" s="15"/>
      <c r="H21" s="16"/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/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/>
      <c r="H23" s="8"/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 t="s">
        <v>18</v>
      </c>
      <c r="N23" s="69" t="str">
        <f t="shared" ref="N23" si="9">IF(B23="ALE Ville",I23,"")</f>
        <v/>
      </c>
      <c r="O23" s="75"/>
      <c r="P23" s="78"/>
    </row>
    <row r="24" spans="1:16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>
        <v>8</v>
      </c>
      <c r="E24" s="11">
        <v>9</v>
      </c>
      <c r="F24" s="11"/>
      <c r="G24" s="11"/>
      <c r="H24" s="12">
        <v>12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15</v>
      </c>
      <c r="E25" s="11">
        <v>16</v>
      </c>
      <c r="F25" s="11"/>
      <c r="G25" s="11">
        <v>18</v>
      </c>
      <c r="H25" s="12">
        <v>19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22</v>
      </c>
      <c r="E26" s="11">
        <v>23</v>
      </c>
      <c r="F26" s="11"/>
      <c r="G26" s="11">
        <v>25</v>
      </c>
      <c r="H26" s="12">
        <v>26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4">
        <v>29</v>
      </c>
      <c r="E27" s="15">
        <v>30</v>
      </c>
      <c r="F27" s="15"/>
      <c r="G27" s="15"/>
      <c r="H27" s="16"/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/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/>
      <c r="G29" s="7"/>
      <c r="H29" s="8"/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>IF(OR(J29=0,J29=""),"",COUNTA(D29:H34))</f>
        <v/>
      </c>
      <c r="L29" s="72" t="str">
        <f>IF(OR(J29="",J29=0),"",J29*2*K29*0.25)</f>
        <v/>
      </c>
      <c r="M29" s="81"/>
      <c r="N29" s="69" t="str">
        <f t="shared" ref="N29" si="10">IF(B29="ALE Ville",I29,"")</f>
        <v/>
      </c>
      <c r="O29" s="75"/>
      <c r="P29" s="78"/>
    </row>
    <row r="30" spans="1:16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>
        <v>8</v>
      </c>
      <c r="E30" s="11">
        <v>9</v>
      </c>
      <c r="F30" s="11">
        <v>10</v>
      </c>
      <c r="G30" s="11"/>
      <c r="H30" s="12">
        <v>12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15</v>
      </c>
      <c r="E31" s="11">
        <v>16</v>
      </c>
      <c r="F31" s="11">
        <v>17</v>
      </c>
      <c r="G31" s="11">
        <v>18</v>
      </c>
      <c r="H31" s="12">
        <v>19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22</v>
      </c>
      <c r="E32" s="11">
        <v>23</v>
      </c>
      <c r="F32" s="11">
        <v>24</v>
      </c>
      <c r="G32" s="11">
        <v>25</v>
      </c>
      <c r="H32" s="12">
        <v>26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4">
        <v>29</v>
      </c>
      <c r="E33" s="15">
        <v>30</v>
      </c>
      <c r="F33" s="15"/>
      <c r="G33" s="15"/>
      <c r="H33" s="16"/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/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/>
      <c r="H35" s="8"/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1">IF(OR(J35=0,J35=""),"",COUNTA(D35:H40))</f>
        <v/>
      </c>
      <c r="L35" s="72" t="str">
        <f t="shared" ref="L35" si="12">IF(OR(J35="",J35=0),"",J35*2*K35*0.25)</f>
        <v/>
      </c>
      <c r="M35" s="81"/>
      <c r="N35" s="69" t="str">
        <f t="shared" ref="N35" si="13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>
        <v>8</v>
      </c>
      <c r="E36" s="11">
        <v>9</v>
      </c>
      <c r="F36" s="11">
        <v>10</v>
      </c>
      <c r="G36" s="11"/>
      <c r="H36" s="12">
        <v>12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15</v>
      </c>
      <c r="E37" s="11">
        <v>16</v>
      </c>
      <c r="F37" s="11">
        <v>17</v>
      </c>
      <c r="G37" s="11">
        <v>18</v>
      </c>
      <c r="H37" s="12">
        <v>19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22</v>
      </c>
      <c r="E38" s="11">
        <v>23</v>
      </c>
      <c r="F38" s="11">
        <v>24</v>
      </c>
      <c r="G38" s="11">
        <v>25</v>
      </c>
      <c r="H38" s="12">
        <v>26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4">
        <v>29</v>
      </c>
      <c r="E39" s="15">
        <v>30</v>
      </c>
      <c r="F39" s="15"/>
      <c r="G39" s="15"/>
      <c r="H39" s="16"/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/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/>
      <c r="G41" s="7"/>
      <c r="H41" s="8"/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4">IF(OR(J41=0,J41=""),"",COUNTA(D41:H46))</f>
        <v/>
      </c>
      <c r="L41" s="72" t="str">
        <f t="shared" ref="L41" si="15">IF(OR(J41="",J41=0),"",J41*2*K41*0.25)</f>
        <v/>
      </c>
      <c r="M41" s="81"/>
      <c r="N41" s="69" t="str">
        <f t="shared" ref="N41" si="16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>
        <v>8</v>
      </c>
      <c r="E42" s="11">
        <v>9</v>
      </c>
      <c r="F42" s="11">
        <v>10</v>
      </c>
      <c r="G42" s="11"/>
      <c r="H42" s="12">
        <v>12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15</v>
      </c>
      <c r="E43" s="11">
        <v>16</v>
      </c>
      <c r="F43" s="11">
        <v>17</v>
      </c>
      <c r="G43" s="11">
        <v>18</v>
      </c>
      <c r="H43" s="12">
        <v>19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22</v>
      </c>
      <c r="E44" s="11">
        <v>23</v>
      </c>
      <c r="F44" s="11">
        <v>24</v>
      </c>
      <c r="G44" s="11">
        <v>25</v>
      </c>
      <c r="H44" s="12">
        <v>26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4">
        <v>29</v>
      </c>
      <c r="E45" s="15">
        <v>30</v>
      </c>
      <c r="F45" s="15"/>
      <c r="G45" s="15"/>
      <c r="H45" s="16"/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/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/>
      <c r="G47" s="7"/>
      <c r="H47" s="8"/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7">IF(OR(J47=0,J47=""),"",COUNTA(D47:H52))</f>
        <v/>
      </c>
      <c r="L47" s="72" t="str">
        <f t="shared" ref="L47" si="18">IF(OR(J47="",J47=0),"",J47*2*K47*0.25)</f>
        <v/>
      </c>
      <c r="M47" s="81"/>
      <c r="N47" s="69" t="str">
        <f t="shared" ref="N47" si="19">IF(B47="ALE Ville",I47,"")</f>
        <v/>
      </c>
      <c r="O47" s="75"/>
      <c r="P47" s="78"/>
    </row>
    <row r="48" spans="1:16" x14ac:dyDescent="0.25">
      <c r="A48" s="32" t="str">
        <f>IF(A47="","",IF(VLOOKUP(A47,'Données de Base'!$E$1:$H$17,2,FALSE)="","",VLOOKUP(A47,'Données de Base'!$E$1:$H$17,2,FALSE)))</f>
        <v/>
      </c>
      <c r="B48" s="85"/>
      <c r="C48" s="85"/>
      <c r="D48" s="10">
        <v>8</v>
      </c>
      <c r="E48" s="11">
        <v>9</v>
      </c>
      <c r="F48" s="11">
        <v>10</v>
      </c>
      <c r="G48" s="11"/>
      <c r="H48" s="12">
        <v>12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 t="str">
        <f>IF(A47="","",IF(VLOOKUP(A47,'Données de Base'!$E$1:$H$17,3,FALSE)="","",VLOOKUP(A47,'Données de Base'!$E$1:$H$17,3,FALSE)))</f>
        <v/>
      </c>
      <c r="B49" s="85"/>
      <c r="C49" s="85"/>
      <c r="D49" s="10">
        <v>15</v>
      </c>
      <c r="E49" s="11">
        <v>16</v>
      </c>
      <c r="F49" s="11">
        <v>17</v>
      </c>
      <c r="G49" s="11">
        <v>18</v>
      </c>
      <c r="H49" s="12">
        <v>19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22</v>
      </c>
      <c r="E50" s="11">
        <v>23</v>
      </c>
      <c r="F50" s="11">
        <v>24</v>
      </c>
      <c r="G50" s="11">
        <v>25</v>
      </c>
      <c r="H50" s="12">
        <v>26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4">
        <v>29</v>
      </c>
      <c r="E51" s="15">
        <v>30</v>
      </c>
      <c r="F51" s="15"/>
      <c r="G51" s="15"/>
      <c r="H51" s="16"/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/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/>
      <c r="G53" s="7"/>
      <c r="H53" s="8"/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0">IF(OR(J53=0,J53=""),"",COUNTA(D53:H58))</f>
        <v/>
      </c>
      <c r="L53" s="72" t="str">
        <f t="shared" ref="L53" si="21">IF(OR(J53="",J53=0),"",J53*2*K53*0.25)</f>
        <v/>
      </c>
      <c r="M53" s="81"/>
      <c r="N53" s="69" t="str">
        <f t="shared" ref="N53" si="22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>
        <v>8</v>
      </c>
      <c r="E54" s="11">
        <v>9</v>
      </c>
      <c r="F54" s="11">
        <v>10</v>
      </c>
      <c r="G54" s="11"/>
      <c r="H54" s="12">
        <v>12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15</v>
      </c>
      <c r="E55" s="11">
        <v>16</v>
      </c>
      <c r="F55" s="11">
        <v>17</v>
      </c>
      <c r="G55" s="11">
        <v>18</v>
      </c>
      <c r="H55" s="12">
        <v>19</v>
      </c>
      <c r="I55" s="70"/>
      <c r="J55" s="70"/>
      <c r="K55" s="70"/>
      <c r="L55" s="73"/>
      <c r="M55" s="82"/>
      <c r="N55" s="70"/>
      <c r="O55" s="76"/>
      <c r="P55" s="79"/>
    </row>
    <row r="56" spans="1:16" x14ac:dyDescent="0.25">
      <c r="A56" s="13"/>
      <c r="B56" s="85"/>
      <c r="C56" s="85"/>
      <c r="D56" s="10">
        <v>22</v>
      </c>
      <c r="E56" s="11">
        <v>23</v>
      </c>
      <c r="F56" s="11">
        <v>24</v>
      </c>
      <c r="G56" s="11">
        <v>25</v>
      </c>
      <c r="H56" s="12">
        <v>26</v>
      </c>
      <c r="I56" s="70"/>
      <c r="J56" s="70"/>
      <c r="K56" s="70"/>
      <c r="L56" s="73"/>
      <c r="M56" s="82"/>
      <c r="N56" s="70"/>
      <c r="O56" s="76"/>
      <c r="P56" s="79"/>
    </row>
    <row r="57" spans="1:16" x14ac:dyDescent="0.25">
      <c r="A57" s="13"/>
      <c r="B57" s="85"/>
      <c r="C57" s="85"/>
      <c r="D57" s="14">
        <v>29</v>
      </c>
      <c r="E57" s="15">
        <v>30</v>
      </c>
      <c r="F57" s="15"/>
      <c r="G57" s="15"/>
      <c r="H57" s="16"/>
      <c r="I57" s="70"/>
      <c r="J57" s="70"/>
      <c r="K57" s="70"/>
      <c r="L57" s="73"/>
      <c r="M57" s="82"/>
      <c r="N57" s="70"/>
      <c r="O57" s="76"/>
      <c r="P57" s="79"/>
    </row>
    <row r="58" spans="1:16" ht="15.75" thickBot="1" x14ac:dyDescent="0.3">
      <c r="A58" s="17"/>
      <c r="B58" s="86"/>
      <c r="C58" s="86"/>
      <c r="D58" s="18"/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/>
      <c r="G59" s="7"/>
      <c r="H59" s="8"/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3">IF(OR(J59=0,J59=""),"",COUNTA(D59:H64))</f>
        <v/>
      </c>
      <c r="L59" s="72" t="str">
        <f t="shared" ref="L59" si="24">IF(OR(J59="",J59=0),"",J59*2*K59*0.25)</f>
        <v/>
      </c>
      <c r="M59" s="81"/>
      <c r="N59" s="69" t="str">
        <f t="shared" ref="N59" si="25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>
        <v>8</v>
      </c>
      <c r="E60" s="11">
        <v>9</v>
      </c>
      <c r="F60" s="11">
        <v>10</v>
      </c>
      <c r="G60" s="11"/>
      <c r="H60" s="12">
        <v>12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15</v>
      </c>
      <c r="E61" s="11">
        <v>16</v>
      </c>
      <c r="F61" s="11">
        <v>17</v>
      </c>
      <c r="G61" s="11">
        <v>18</v>
      </c>
      <c r="H61" s="12">
        <v>19</v>
      </c>
      <c r="I61" s="70"/>
      <c r="J61" s="70"/>
      <c r="K61" s="70"/>
      <c r="L61" s="73"/>
      <c r="M61" s="82"/>
      <c r="N61" s="70"/>
      <c r="O61" s="76"/>
      <c r="P61" s="79"/>
    </row>
    <row r="62" spans="1:16" x14ac:dyDescent="0.25">
      <c r="A62" s="13"/>
      <c r="B62" s="85"/>
      <c r="C62" s="85"/>
      <c r="D62" s="10">
        <v>22</v>
      </c>
      <c r="E62" s="11">
        <v>23</v>
      </c>
      <c r="F62" s="11">
        <v>24</v>
      </c>
      <c r="G62" s="11">
        <v>25</v>
      </c>
      <c r="H62" s="12">
        <v>26</v>
      </c>
      <c r="I62" s="70"/>
      <c r="J62" s="70"/>
      <c r="K62" s="70"/>
      <c r="L62" s="73"/>
      <c r="M62" s="82"/>
      <c r="N62" s="70"/>
      <c r="O62" s="76"/>
      <c r="P62" s="79"/>
    </row>
    <row r="63" spans="1:16" x14ac:dyDescent="0.25">
      <c r="A63" s="13"/>
      <c r="B63" s="85"/>
      <c r="C63" s="85"/>
      <c r="D63" s="14">
        <v>29</v>
      </c>
      <c r="E63" s="15">
        <v>30</v>
      </c>
      <c r="F63" s="15"/>
      <c r="G63" s="15"/>
      <c r="H63" s="16"/>
      <c r="I63" s="70"/>
      <c r="J63" s="70"/>
      <c r="K63" s="70"/>
      <c r="L63" s="73"/>
      <c r="M63" s="82"/>
      <c r="N63" s="70"/>
      <c r="O63" s="76"/>
      <c r="P63" s="79"/>
    </row>
    <row r="64" spans="1:16" ht="15.75" thickBot="1" x14ac:dyDescent="0.3">
      <c r="A64" s="17"/>
      <c r="B64" s="86"/>
      <c r="C64" s="86"/>
      <c r="D64" s="18"/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ht="16.5" customHeight="1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ht="16.5" customHeight="1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  <row r="70" spans="1:16" ht="16.5" customHeight="1" x14ac:dyDescent="0.25"/>
  </sheetData>
  <mergeCells count="104">
    <mergeCell ref="P53:P58"/>
    <mergeCell ref="A65:M65"/>
    <mergeCell ref="B59:B64"/>
    <mergeCell ref="C59:C64"/>
    <mergeCell ref="I59:I64"/>
    <mergeCell ref="J59:J64"/>
    <mergeCell ref="K59:K64"/>
    <mergeCell ref="M47:M52"/>
    <mergeCell ref="N47:N52"/>
    <mergeCell ref="O47:O52"/>
    <mergeCell ref="L59:L64"/>
    <mergeCell ref="M59:M64"/>
    <mergeCell ref="N59:N64"/>
    <mergeCell ref="O59:O64"/>
    <mergeCell ref="P47:P52"/>
    <mergeCell ref="B53:B58"/>
    <mergeCell ref="C53:C58"/>
    <mergeCell ref="I53:I58"/>
    <mergeCell ref="J53:J58"/>
    <mergeCell ref="K53:K58"/>
    <mergeCell ref="L53:L58"/>
    <mergeCell ref="B47:B52"/>
    <mergeCell ref="C47:C52"/>
    <mergeCell ref="I47:I52"/>
    <mergeCell ref="J47:J52"/>
    <mergeCell ref="K47:K52"/>
    <mergeCell ref="L47:L52"/>
    <mergeCell ref="P59:P64"/>
    <mergeCell ref="M53:M58"/>
    <mergeCell ref="N53:N58"/>
    <mergeCell ref="O53:O58"/>
    <mergeCell ref="I29:I34"/>
    <mergeCell ref="B35:B40"/>
    <mergeCell ref="C35:C40"/>
    <mergeCell ref="M35:M40"/>
    <mergeCell ref="B41:B46"/>
    <mergeCell ref="C41:C46"/>
    <mergeCell ref="M41:M46"/>
    <mergeCell ref="B23:B28"/>
    <mergeCell ref="C23:C28"/>
    <mergeCell ref="M23:M28"/>
    <mergeCell ref="B29:B34"/>
    <mergeCell ref="C29:C34"/>
    <mergeCell ref="M29:M34"/>
    <mergeCell ref="J29:J34"/>
    <mergeCell ref="K29:K34"/>
    <mergeCell ref="L29:L34"/>
    <mergeCell ref="O17:O22"/>
    <mergeCell ref="P41:P46"/>
    <mergeCell ref="B5:B10"/>
    <mergeCell ref="C5:C10"/>
    <mergeCell ref="M5:M10"/>
    <mergeCell ref="B11:B16"/>
    <mergeCell ref="C11:C16"/>
    <mergeCell ref="M11:M16"/>
    <mergeCell ref="B17:B22"/>
    <mergeCell ref="C17:C22"/>
    <mergeCell ref="I41:I46"/>
    <mergeCell ref="J41:J46"/>
    <mergeCell ref="K41:K46"/>
    <mergeCell ref="L41:L46"/>
    <mergeCell ref="N41:N46"/>
    <mergeCell ref="O41:O46"/>
    <mergeCell ref="P29:P34"/>
    <mergeCell ref="I35:I40"/>
    <mergeCell ref="J35:J40"/>
    <mergeCell ref="K35:K40"/>
    <mergeCell ref="L35:L40"/>
    <mergeCell ref="N35:N40"/>
    <mergeCell ref="O35:O40"/>
    <mergeCell ref="P35:P40"/>
    <mergeCell ref="P5:P10"/>
    <mergeCell ref="I11:I16"/>
    <mergeCell ref="J11:J16"/>
    <mergeCell ref="K11:K16"/>
    <mergeCell ref="L11:L16"/>
    <mergeCell ref="N11:N16"/>
    <mergeCell ref="O11:O16"/>
    <mergeCell ref="P11:P16"/>
    <mergeCell ref="N29:N34"/>
    <mergeCell ref="O29:O34"/>
    <mergeCell ref="P17:P22"/>
    <mergeCell ref="I23:I28"/>
    <mergeCell ref="J23:J28"/>
    <mergeCell ref="K23:K28"/>
    <mergeCell ref="L23:L28"/>
    <mergeCell ref="N23:N28"/>
    <mergeCell ref="O23:O28"/>
    <mergeCell ref="P23:P28"/>
    <mergeCell ref="M17:M22"/>
    <mergeCell ref="I17:I22"/>
    <mergeCell ref="J17:J22"/>
    <mergeCell ref="K17:K22"/>
    <mergeCell ref="L17:L22"/>
    <mergeCell ref="N17:N22"/>
    <mergeCell ref="A1:B1"/>
    <mergeCell ref="C1:L1"/>
    <mergeCell ref="D4:H4"/>
    <mergeCell ref="I5:I10"/>
    <mergeCell ref="J5:J10"/>
    <mergeCell ref="K5:K10"/>
    <mergeCell ref="L5:L10"/>
    <mergeCell ref="N5:N10"/>
    <mergeCell ref="O5:O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'Données de Base'!$B$2:$B$9</xm:f>
          </x14:formula1>
          <xm:sqref>C5 C11 C17 C23 C29 C35 C41 C47 C53 C59</xm:sqref>
        </x14:dataValidation>
        <x14:dataValidation type="list" allowBlank="1" showInputMessage="1" showErrorMessage="1" xr:uid="{00000000-0002-0000-0000-000001000000}">
          <x14:formula1>
            <xm:f>'Données de Base'!$A$2:$A$6</xm:f>
          </x14:formula1>
          <xm:sqref>B5 B11 B17 B23 B29 B35 B41 B47 B53 B59</xm:sqref>
        </x14:dataValidation>
        <x14:dataValidation type="list" allowBlank="1" showInputMessage="1" showErrorMessage="1" xr:uid="{00000000-0002-0000-0000-000002000000}">
          <x14:formula1>
            <xm:f>'Données de Base'!$C$2:$C$4</xm:f>
          </x14:formula1>
          <xm:sqref>M5 M11 M17 M23 M29 M35 M41 M47 M53 M59</xm:sqref>
        </x14:dataValidation>
        <x14:dataValidation type="list" showInputMessage="1" showErrorMessage="1" xr:uid="{00000000-0002-0000-0000-000003000000}">
          <x14:formula1>
            <xm:f>'Données de Base'!$E$2:$E$15</xm:f>
          </x14:formula1>
          <xm:sqref>A5 A59 A53 A47 A41 A35 A29 A23 A17 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5703125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35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>
        <v>1</v>
      </c>
      <c r="G5" s="7">
        <v>2</v>
      </c>
      <c r="H5" s="8">
        <v>3</v>
      </c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>
        <v>6</v>
      </c>
      <c r="E6" s="11">
        <v>7</v>
      </c>
      <c r="F6" s="11">
        <v>8</v>
      </c>
      <c r="G6" s="11">
        <v>9</v>
      </c>
      <c r="H6" s="12">
        <v>10</v>
      </c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13</v>
      </c>
      <c r="E7" s="11">
        <v>14</v>
      </c>
      <c r="F7" s="11">
        <v>15</v>
      </c>
      <c r="G7" s="11">
        <v>16</v>
      </c>
      <c r="H7" s="12">
        <v>17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20</v>
      </c>
      <c r="E8" s="11">
        <v>21</v>
      </c>
      <c r="F8" s="11">
        <v>22</v>
      </c>
      <c r="G8" s="11">
        <v>23</v>
      </c>
      <c r="H8" s="12">
        <v>24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4"/>
      <c r="E9" s="15"/>
      <c r="F9" s="15"/>
      <c r="G9" s="15"/>
      <c r="H9" s="16"/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/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>
        <v>2</v>
      </c>
      <c r="H11" s="8">
        <v>3</v>
      </c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>
        <v>6</v>
      </c>
      <c r="E12" s="11">
        <v>7</v>
      </c>
      <c r="F12" s="11"/>
      <c r="G12" s="11">
        <v>9</v>
      </c>
      <c r="H12" s="12">
        <v>10</v>
      </c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13</v>
      </c>
      <c r="E13" s="11">
        <v>14</v>
      </c>
      <c r="F13" s="11"/>
      <c r="G13" s="11">
        <v>16</v>
      </c>
      <c r="H13" s="12">
        <v>17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20</v>
      </c>
      <c r="E14" s="11">
        <v>21</v>
      </c>
      <c r="F14" s="11"/>
      <c r="G14" s="11">
        <v>23</v>
      </c>
      <c r="H14" s="12">
        <v>24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4"/>
      <c r="E15" s="15"/>
      <c r="F15" s="15"/>
      <c r="G15" s="15"/>
      <c r="H15" s="16"/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/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>
        <v>2</v>
      </c>
      <c r="H17" s="8">
        <v>3</v>
      </c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>
        <v>6</v>
      </c>
      <c r="E18" s="11">
        <v>7</v>
      </c>
      <c r="F18" s="11"/>
      <c r="G18" s="11">
        <v>9</v>
      </c>
      <c r="H18" s="12">
        <v>10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13</v>
      </c>
      <c r="E19" s="11">
        <v>14</v>
      </c>
      <c r="F19" s="11"/>
      <c r="G19" s="11">
        <v>16</v>
      </c>
      <c r="H19" s="12">
        <v>17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20</v>
      </c>
      <c r="E20" s="11">
        <v>21</v>
      </c>
      <c r="F20" s="11"/>
      <c r="G20" s="11">
        <v>23</v>
      </c>
      <c r="H20" s="12">
        <v>24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4"/>
      <c r="E21" s="15"/>
      <c r="F21" s="15"/>
      <c r="G21" s="15"/>
      <c r="H21" s="16"/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/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>
        <v>2</v>
      </c>
      <c r="H23" s="8">
        <v>3</v>
      </c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>
        <v>6</v>
      </c>
      <c r="E24" s="11">
        <v>7</v>
      </c>
      <c r="F24" s="11"/>
      <c r="G24" s="11">
        <v>9</v>
      </c>
      <c r="H24" s="12">
        <v>10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13</v>
      </c>
      <c r="E25" s="11">
        <v>14</v>
      </c>
      <c r="F25" s="11"/>
      <c r="G25" s="11">
        <v>16</v>
      </c>
      <c r="H25" s="12">
        <v>17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20</v>
      </c>
      <c r="E26" s="11">
        <v>21</v>
      </c>
      <c r="F26" s="11"/>
      <c r="G26" s="11">
        <v>23</v>
      </c>
      <c r="H26" s="12">
        <v>24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4"/>
      <c r="E27" s="15"/>
      <c r="F27" s="15"/>
      <c r="G27" s="15"/>
      <c r="H27" s="16"/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/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>
        <v>1</v>
      </c>
      <c r="G29" s="7">
        <v>2</v>
      </c>
      <c r="H29" s="8">
        <v>3</v>
      </c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ht="28.9" customHeight="1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>
        <v>6</v>
      </c>
      <c r="E30" s="11">
        <v>7</v>
      </c>
      <c r="F30" s="11">
        <v>8</v>
      </c>
      <c r="G30" s="11">
        <v>9</v>
      </c>
      <c r="H30" s="12">
        <v>10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13</v>
      </c>
      <c r="E31" s="11">
        <v>14</v>
      </c>
      <c r="F31" s="11">
        <v>15</v>
      </c>
      <c r="G31" s="11">
        <v>16</v>
      </c>
      <c r="H31" s="12">
        <v>17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20</v>
      </c>
      <c r="E32" s="11">
        <v>21</v>
      </c>
      <c r="F32" s="11">
        <v>22</v>
      </c>
      <c r="G32" s="11">
        <v>23</v>
      </c>
      <c r="H32" s="12">
        <v>24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4"/>
      <c r="E33" s="15"/>
      <c r="F33" s="15"/>
      <c r="G33" s="15"/>
      <c r="H33" s="16"/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/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>
        <v>2</v>
      </c>
      <c r="H35" s="8">
        <v>3</v>
      </c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>
        <v>6</v>
      </c>
      <c r="E36" s="11">
        <v>7</v>
      </c>
      <c r="F36" s="11"/>
      <c r="G36" s="11">
        <v>9</v>
      </c>
      <c r="H36" s="12">
        <v>10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13</v>
      </c>
      <c r="E37" s="11">
        <v>14</v>
      </c>
      <c r="F37" s="11"/>
      <c r="G37" s="11">
        <v>16</v>
      </c>
      <c r="H37" s="12">
        <v>17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20</v>
      </c>
      <c r="E38" s="11">
        <v>21</v>
      </c>
      <c r="F38" s="11"/>
      <c r="G38" s="11">
        <v>23</v>
      </c>
      <c r="H38" s="12">
        <v>24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4"/>
      <c r="E39" s="15"/>
      <c r="F39" s="15"/>
      <c r="G39" s="15"/>
      <c r="H39" s="16"/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/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>
        <v>1</v>
      </c>
      <c r="G41" s="7">
        <v>2</v>
      </c>
      <c r="H41" s="8">
        <v>3</v>
      </c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>
        <v>6</v>
      </c>
      <c r="E42" s="11">
        <v>7</v>
      </c>
      <c r="F42" s="11">
        <v>8</v>
      </c>
      <c r="G42" s="11">
        <v>9</v>
      </c>
      <c r="H42" s="12">
        <v>10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13</v>
      </c>
      <c r="E43" s="11">
        <v>14</v>
      </c>
      <c r="F43" s="11">
        <v>15</v>
      </c>
      <c r="G43" s="11">
        <v>16</v>
      </c>
      <c r="H43" s="12">
        <v>17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20</v>
      </c>
      <c r="E44" s="11">
        <v>21</v>
      </c>
      <c r="F44" s="11">
        <v>22</v>
      </c>
      <c r="G44" s="11">
        <v>23</v>
      </c>
      <c r="H44" s="12">
        <v>24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4"/>
      <c r="E45" s="15"/>
      <c r="F45" s="15"/>
      <c r="G45" s="15"/>
      <c r="H45" s="16"/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/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>
        <v>1</v>
      </c>
      <c r="G47" s="7">
        <v>2</v>
      </c>
      <c r="H47" s="8">
        <v>3</v>
      </c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>
        <v>6</v>
      </c>
      <c r="E48" s="11">
        <v>7</v>
      </c>
      <c r="F48" s="11">
        <v>8</v>
      </c>
      <c r="G48" s="11">
        <v>9</v>
      </c>
      <c r="H48" s="12">
        <v>10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13</v>
      </c>
      <c r="E49" s="11">
        <v>14</v>
      </c>
      <c r="F49" s="11">
        <v>15</v>
      </c>
      <c r="G49" s="11">
        <v>16</v>
      </c>
      <c r="H49" s="12">
        <v>17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20</v>
      </c>
      <c r="E50" s="11">
        <v>21</v>
      </c>
      <c r="F50" s="11">
        <v>22</v>
      </c>
      <c r="G50" s="11">
        <v>23</v>
      </c>
      <c r="H50" s="12">
        <v>24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4"/>
      <c r="E51" s="15"/>
      <c r="F51" s="15"/>
      <c r="G51" s="15"/>
      <c r="H51" s="16"/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/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>
        <v>1</v>
      </c>
      <c r="G53" s="7">
        <v>2</v>
      </c>
      <c r="H53" s="8">
        <v>3</v>
      </c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>
        <v>6</v>
      </c>
      <c r="E54" s="11">
        <v>7</v>
      </c>
      <c r="F54" s="11">
        <v>8</v>
      </c>
      <c r="G54" s="11">
        <v>9</v>
      </c>
      <c r="H54" s="12">
        <v>10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13</v>
      </c>
      <c r="E55" s="11">
        <v>14</v>
      </c>
      <c r="F55" s="11">
        <v>15</v>
      </c>
      <c r="G55" s="11">
        <v>16</v>
      </c>
      <c r="H55" s="12">
        <v>17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20</v>
      </c>
      <c r="E56" s="11">
        <v>21</v>
      </c>
      <c r="F56" s="11">
        <v>22</v>
      </c>
      <c r="G56" s="11">
        <v>23</v>
      </c>
      <c r="H56" s="12">
        <v>24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4"/>
      <c r="E57" s="15"/>
      <c r="F57" s="15"/>
      <c r="G57" s="15"/>
      <c r="H57" s="16"/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/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>
        <v>1</v>
      </c>
      <c r="G59" s="7">
        <v>2</v>
      </c>
      <c r="H59" s="8">
        <v>3</v>
      </c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>
        <v>6</v>
      </c>
      <c r="E60" s="11">
        <v>7</v>
      </c>
      <c r="F60" s="11">
        <v>8</v>
      </c>
      <c r="G60" s="11">
        <v>9</v>
      </c>
      <c r="H60" s="12">
        <v>10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13</v>
      </c>
      <c r="E61" s="11">
        <v>14</v>
      </c>
      <c r="F61" s="11">
        <v>15</v>
      </c>
      <c r="G61" s="11">
        <v>16</v>
      </c>
      <c r="H61" s="12">
        <v>17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20</v>
      </c>
      <c r="E62" s="11">
        <v>21</v>
      </c>
      <c r="F62" s="11">
        <v>22</v>
      </c>
      <c r="G62" s="11">
        <v>23</v>
      </c>
      <c r="H62" s="12">
        <v>24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4"/>
      <c r="E63" s="15"/>
      <c r="F63" s="15"/>
      <c r="G63" s="15"/>
      <c r="H63" s="16"/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/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N47:N52"/>
    <mergeCell ref="O47:O52"/>
    <mergeCell ref="P47:P52"/>
    <mergeCell ref="B53:B58"/>
    <mergeCell ref="C53:C58"/>
    <mergeCell ref="I53:I58"/>
    <mergeCell ref="J53:J58"/>
    <mergeCell ref="K53:K58"/>
    <mergeCell ref="K59:K64"/>
    <mergeCell ref="L59:L64"/>
    <mergeCell ref="M59:M64"/>
    <mergeCell ref="N59:N64"/>
    <mergeCell ref="O59:O64"/>
    <mergeCell ref="P59:P64"/>
    <mergeCell ref="L53:L58"/>
    <mergeCell ref="M53:M58"/>
    <mergeCell ref="N53:N58"/>
    <mergeCell ref="O53:O58"/>
    <mergeCell ref="P53:P58"/>
    <mergeCell ref="B47:B52"/>
    <mergeCell ref="C47:C52"/>
    <mergeCell ref="I47:I52"/>
    <mergeCell ref="J47:J52"/>
    <mergeCell ref="K47:K52"/>
    <mergeCell ref="L47:L52"/>
    <mergeCell ref="A65:M65"/>
    <mergeCell ref="B59:B64"/>
    <mergeCell ref="C59:C64"/>
    <mergeCell ref="I59:I64"/>
    <mergeCell ref="J59:J64"/>
    <mergeCell ref="M47:M52"/>
    <mergeCell ref="P35:P40"/>
    <mergeCell ref="B41:B46"/>
    <mergeCell ref="C41:C46"/>
    <mergeCell ref="I41:I46"/>
    <mergeCell ref="J41:J46"/>
    <mergeCell ref="K41:K46"/>
    <mergeCell ref="L41:L46"/>
    <mergeCell ref="M41:M46"/>
    <mergeCell ref="N41:N46"/>
    <mergeCell ref="O41:O46"/>
    <mergeCell ref="P41:P46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23:P28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29:P34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M11:M16"/>
    <mergeCell ref="N11:N16"/>
    <mergeCell ref="O11:O16"/>
    <mergeCell ref="P11:P16"/>
    <mergeCell ref="B17:B22"/>
    <mergeCell ref="C17:C22"/>
    <mergeCell ref="I17:I22"/>
    <mergeCell ref="J17:J22"/>
    <mergeCell ref="K17:K22"/>
    <mergeCell ref="L17:L22"/>
    <mergeCell ref="B11:B16"/>
    <mergeCell ref="C11:C16"/>
    <mergeCell ref="I11:I16"/>
    <mergeCell ref="J11:J16"/>
    <mergeCell ref="K11:K16"/>
    <mergeCell ref="L11:L16"/>
    <mergeCell ref="M17:M22"/>
    <mergeCell ref="N17:N22"/>
    <mergeCell ref="O17:O22"/>
    <mergeCell ref="P17:P22"/>
    <mergeCell ref="M5:M10"/>
    <mergeCell ref="N5:N10"/>
    <mergeCell ref="O5:O10"/>
    <mergeCell ref="P5:P10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100-000000000000}">
          <x14:formula1>
            <xm:f>'Données de Base'!$E$2:$E$15</xm:f>
          </x14:formula1>
          <xm:sqref>A41 A35 A29 A23 A17 A11 A5 A59 A47 A53</xm:sqref>
        </x14:dataValidation>
        <x14:dataValidation type="list" allowBlank="1" showInputMessage="1" showErrorMessage="1" xr:uid="{00000000-0002-0000-0100-000001000000}">
          <x14:formula1>
            <xm:f>'Données de Base'!$C$2:$C$4</xm:f>
          </x14:formula1>
          <xm:sqref>M5 M11 M17 M23 M29 M35 M41 M47 M53 M59</xm:sqref>
        </x14:dataValidation>
        <x14:dataValidation type="list" allowBlank="1" showInputMessage="1" showErrorMessage="1" xr:uid="{00000000-0002-0000-0100-000002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100-000003000000}">
          <x14:formula1>
            <xm:f>'Données de Base'!$B$2:$B$9</xm:f>
          </x14:formula1>
          <xm:sqref>C53 C47 C59 C5 C11 C17 C23 C29 C35 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38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/>
      <c r="G5" s="7"/>
      <c r="H5" s="8"/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/>
      <c r="E6" s="11"/>
      <c r="F6" s="11"/>
      <c r="G6" s="11"/>
      <c r="H6" s="12"/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10</v>
      </c>
      <c r="E7" s="11">
        <v>11</v>
      </c>
      <c r="F7" s="11">
        <v>12</v>
      </c>
      <c r="G7" s="11">
        <v>13</v>
      </c>
      <c r="H7" s="12">
        <v>14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17</v>
      </c>
      <c r="E8" s="11">
        <v>18</v>
      </c>
      <c r="F8" s="11">
        <v>19</v>
      </c>
      <c r="G8" s="11">
        <v>20</v>
      </c>
      <c r="H8" s="12">
        <v>21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4">
        <v>24</v>
      </c>
      <c r="E9" s="15">
        <v>25</v>
      </c>
      <c r="F9" s="15">
        <v>26</v>
      </c>
      <c r="G9" s="15">
        <v>27</v>
      </c>
      <c r="H9" s="16">
        <v>28</v>
      </c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>
        <v>31</v>
      </c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/>
      <c r="H11" s="8"/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/>
      <c r="E12" s="11"/>
      <c r="F12" s="11"/>
      <c r="G12" s="11"/>
      <c r="H12" s="12"/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10</v>
      </c>
      <c r="E13" s="11">
        <v>11</v>
      </c>
      <c r="F13" s="11"/>
      <c r="G13" s="11">
        <v>13</v>
      </c>
      <c r="H13" s="12">
        <v>14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17</v>
      </c>
      <c r="E14" s="11">
        <v>18</v>
      </c>
      <c r="F14" s="11"/>
      <c r="G14" s="11">
        <v>20</v>
      </c>
      <c r="H14" s="12">
        <v>21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4">
        <v>24</v>
      </c>
      <c r="E15" s="15">
        <v>25</v>
      </c>
      <c r="F15" s="15"/>
      <c r="G15" s="15">
        <v>27</v>
      </c>
      <c r="H15" s="16">
        <v>28</v>
      </c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>
        <v>31</v>
      </c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/>
      <c r="H17" s="8"/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/>
      <c r="E18" s="11"/>
      <c r="F18" s="11"/>
      <c r="G18" s="11"/>
      <c r="H18" s="12"/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10</v>
      </c>
      <c r="E19" s="11">
        <v>11</v>
      </c>
      <c r="F19" s="11"/>
      <c r="G19" s="11">
        <v>13</v>
      </c>
      <c r="H19" s="12">
        <v>14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17</v>
      </c>
      <c r="E20" s="11">
        <v>18</v>
      </c>
      <c r="F20" s="11"/>
      <c r="G20" s="11">
        <v>20</v>
      </c>
      <c r="H20" s="12">
        <v>21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4">
        <v>24</v>
      </c>
      <c r="E21" s="15">
        <v>25</v>
      </c>
      <c r="F21" s="15"/>
      <c r="G21" s="15">
        <v>27</v>
      </c>
      <c r="H21" s="16">
        <v>28</v>
      </c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>
        <v>31</v>
      </c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/>
      <c r="H23" s="8"/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/>
      <c r="E24" s="11"/>
      <c r="F24" s="11"/>
      <c r="G24" s="11"/>
      <c r="H24" s="12"/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10</v>
      </c>
      <c r="E25" s="11">
        <v>11</v>
      </c>
      <c r="F25" s="11"/>
      <c r="G25" s="11">
        <v>13</v>
      </c>
      <c r="H25" s="12">
        <v>14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17</v>
      </c>
      <c r="E26" s="11">
        <v>18</v>
      </c>
      <c r="F26" s="11"/>
      <c r="G26" s="11">
        <v>20</v>
      </c>
      <c r="H26" s="12">
        <v>21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4">
        <v>24</v>
      </c>
      <c r="E27" s="15">
        <v>25</v>
      </c>
      <c r="F27" s="15"/>
      <c r="G27" s="15">
        <v>27</v>
      </c>
      <c r="H27" s="16">
        <v>28</v>
      </c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>
        <v>31</v>
      </c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/>
      <c r="G29" s="7"/>
      <c r="H29" s="8"/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ht="28.9" customHeight="1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/>
      <c r="E30" s="11"/>
      <c r="F30" s="11"/>
      <c r="G30" s="11"/>
      <c r="H30" s="12"/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10</v>
      </c>
      <c r="E31" s="11">
        <v>11</v>
      </c>
      <c r="F31" s="11">
        <v>12</v>
      </c>
      <c r="G31" s="11">
        <v>13</v>
      </c>
      <c r="H31" s="12">
        <v>14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17</v>
      </c>
      <c r="E32" s="11">
        <v>18</v>
      </c>
      <c r="F32" s="11">
        <v>19</v>
      </c>
      <c r="G32" s="11">
        <v>20</v>
      </c>
      <c r="H32" s="12">
        <v>21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4">
        <v>24</v>
      </c>
      <c r="E33" s="15">
        <v>25</v>
      </c>
      <c r="F33" s="15">
        <v>26</v>
      </c>
      <c r="G33" s="15">
        <v>27</v>
      </c>
      <c r="H33" s="16">
        <v>28</v>
      </c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>
        <v>31</v>
      </c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/>
      <c r="H35" s="8"/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/>
      <c r="E36" s="11"/>
      <c r="F36" s="11"/>
      <c r="G36" s="11"/>
      <c r="H36" s="12"/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10</v>
      </c>
      <c r="E37" s="11">
        <v>11</v>
      </c>
      <c r="F37" s="11"/>
      <c r="G37" s="11">
        <v>13</v>
      </c>
      <c r="H37" s="12">
        <v>14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17</v>
      </c>
      <c r="E38" s="11">
        <v>18</v>
      </c>
      <c r="F38" s="11"/>
      <c r="G38" s="11">
        <v>20</v>
      </c>
      <c r="H38" s="12">
        <v>21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4">
        <v>24</v>
      </c>
      <c r="E39" s="15">
        <v>25</v>
      </c>
      <c r="F39" s="15"/>
      <c r="G39" s="15">
        <v>27</v>
      </c>
      <c r="H39" s="16">
        <v>28</v>
      </c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>
        <v>31</v>
      </c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/>
      <c r="G41" s="7"/>
      <c r="H41" s="8"/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/>
      <c r="E42" s="11"/>
      <c r="F42" s="11"/>
      <c r="G42" s="11"/>
      <c r="H42" s="12"/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10</v>
      </c>
      <c r="E43" s="11">
        <v>11</v>
      </c>
      <c r="F43" s="11">
        <v>12</v>
      </c>
      <c r="G43" s="11">
        <v>13</v>
      </c>
      <c r="H43" s="12">
        <v>14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17</v>
      </c>
      <c r="E44" s="11">
        <v>18</v>
      </c>
      <c r="F44" s="11">
        <v>19</v>
      </c>
      <c r="G44" s="11">
        <v>20</v>
      </c>
      <c r="H44" s="12">
        <v>21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4">
        <v>24</v>
      </c>
      <c r="E45" s="15">
        <v>25</v>
      </c>
      <c r="F45" s="15">
        <v>26</v>
      </c>
      <c r="G45" s="15">
        <v>27</v>
      </c>
      <c r="H45" s="16">
        <v>28</v>
      </c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>
        <v>31</v>
      </c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/>
      <c r="G47" s="7"/>
      <c r="H47" s="8"/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/>
      <c r="E48" s="11"/>
      <c r="F48" s="11"/>
      <c r="G48" s="11"/>
      <c r="H48" s="12"/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10</v>
      </c>
      <c r="E49" s="11">
        <v>11</v>
      </c>
      <c r="F49" s="11">
        <v>12</v>
      </c>
      <c r="G49" s="11">
        <v>13</v>
      </c>
      <c r="H49" s="12">
        <v>14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17</v>
      </c>
      <c r="E50" s="11">
        <v>18</v>
      </c>
      <c r="F50" s="11">
        <v>19</v>
      </c>
      <c r="G50" s="11">
        <v>20</v>
      </c>
      <c r="H50" s="12">
        <v>21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4">
        <v>24</v>
      </c>
      <c r="E51" s="15">
        <v>25</v>
      </c>
      <c r="F51" s="15">
        <v>26</v>
      </c>
      <c r="G51" s="15">
        <v>27</v>
      </c>
      <c r="H51" s="16">
        <v>28</v>
      </c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>
        <v>31</v>
      </c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/>
      <c r="G53" s="7"/>
      <c r="H53" s="8"/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/>
      <c r="E54" s="11"/>
      <c r="F54" s="11"/>
      <c r="G54" s="11"/>
      <c r="H54" s="12"/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10</v>
      </c>
      <c r="E55" s="11">
        <v>11</v>
      </c>
      <c r="F55" s="11">
        <v>12</v>
      </c>
      <c r="G55" s="11">
        <v>13</v>
      </c>
      <c r="H55" s="12">
        <v>14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17</v>
      </c>
      <c r="E56" s="11">
        <v>18</v>
      </c>
      <c r="F56" s="11">
        <v>19</v>
      </c>
      <c r="G56" s="11">
        <v>20</v>
      </c>
      <c r="H56" s="12">
        <v>21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4">
        <v>24</v>
      </c>
      <c r="E57" s="15">
        <v>25</v>
      </c>
      <c r="F57" s="15">
        <v>26</v>
      </c>
      <c r="G57" s="15">
        <v>27</v>
      </c>
      <c r="H57" s="16">
        <v>28</v>
      </c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>
        <v>31</v>
      </c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/>
      <c r="G59" s="7"/>
      <c r="H59" s="8"/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/>
      <c r="E60" s="11"/>
      <c r="F60" s="11"/>
      <c r="G60" s="11"/>
      <c r="H60" s="12"/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10</v>
      </c>
      <c r="E61" s="11">
        <v>11</v>
      </c>
      <c r="F61" s="11">
        <v>12</v>
      </c>
      <c r="G61" s="11">
        <v>13</v>
      </c>
      <c r="H61" s="12">
        <v>14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17</v>
      </c>
      <c r="E62" s="11">
        <v>18</v>
      </c>
      <c r="F62" s="11">
        <v>19</v>
      </c>
      <c r="G62" s="11">
        <v>20</v>
      </c>
      <c r="H62" s="12">
        <v>21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4">
        <v>24</v>
      </c>
      <c r="E63" s="15">
        <v>25</v>
      </c>
      <c r="F63" s="15">
        <v>26</v>
      </c>
      <c r="G63" s="15">
        <v>27</v>
      </c>
      <c r="H63" s="16">
        <v>28</v>
      </c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>
        <v>31</v>
      </c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'Données de Base'!$B$2:$B$9</xm:f>
          </x14:formula1>
          <xm:sqref>C53 C47 C59 C5 C11 C17 C23 C29 C35 C41</xm:sqref>
        </x14:dataValidation>
        <x14:dataValidation type="list" allowBlank="1" showInputMessage="1" showErrorMessage="1" xr:uid="{00000000-0002-0000-0200-000001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200-000002000000}">
          <x14:formula1>
            <xm:f>'Données de Base'!$C$2:$C$4</xm:f>
          </x14:formula1>
          <xm:sqref>M5 M11 M17 M23 M29 M35 M41 M47 M53 M59</xm:sqref>
        </x14:dataValidation>
        <x14:dataValidation type="list" showInputMessage="1" showErrorMessage="1" xr:uid="{00000000-0002-0000-0200-000003000000}">
          <x14:formula1>
            <xm:f>'Données de Base'!$E$2:$E$15</xm:f>
          </x14:formula1>
          <xm:sqref>A41 A35 A29 A23 A17 A11 A5 A59 A47 A53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39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>
        <v>1</v>
      </c>
      <c r="F5" s="7">
        <v>2</v>
      </c>
      <c r="G5" s="7">
        <v>3</v>
      </c>
      <c r="H5" s="8">
        <v>4</v>
      </c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>
        <v>7</v>
      </c>
      <c r="E6" s="11">
        <v>8</v>
      </c>
      <c r="F6" s="10">
        <v>9</v>
      </c>
      <c r="G6" s="11">
        <v>10</v>
      </c>
      <c r="H6" s="10">
        <v>11</v>
      </c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14</v>
      </c>
      <c r="E7" s="11">
        <v>15</v>
      </c>
      <c r="F7" s="10">
        <v>16</v>
      </c>
      <c r="G7" s="11">
        <v>17</v>
      </c>
      <c r="H7" s="10">
        <v>18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21</v>
      </c>
      <c r="E8" s="11">
        <v>22</v>
      </c>
      <c r="F8" s="10">
        <v>23</v>
      </c>
      <c r="G8" s="11">
        <v>24</v>
      </c>
      <c r="H8" s="10">
        <v>25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0"/>
      <c r="E9" s="11"/>
      <c r="F9" s="10"/>
      <c r="G9" s="11"/>
      <c r="H9" s="10"/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/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>
        <v>1</v>
      </c>
      <c r="F11" s="7"/>
      <c r="G11" s="7">
        <v>3</v>
      </c>
      <c r="H11" s="8">
        <v>4</v>
      </c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>
        <v>7</v>
      </c>
      <c r="E12" s="11">
        <v>8</v>
      </c>
      <c r="F12" s="10"/>
      <c r="G12" s="11">
        <v>10</v>
      </c>
      <c r="H12" s="10">
        <v>11</v>
      </c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14</v>
      </c>
      <c r="E13" s="11">
        <v>15</v>
      </c>
      <c r="F13" s="10"/>
      <c r="G13" s="11">
        <v>17</v>
      </c>
      <c r="H13" s="10">
        <v>18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21</v>
      </c>
      <c r="E14" s="11">
        <v>22</v>
      </c>
      <c r="F14" s="10"/>
      <c r="G14" s="11">
        <v>24</v>
      </c>
      <c r="H14" s="10">
        <v>25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0"/>
      <c r="E15" s="11"/>
      <c r="F15" s="10"/>
      <c r="G15" s="11"/>
      <c r="H15" s="10"/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/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>
        <v>1</v>
      </c>
      <c r="F17" s="7"/>
      <c r="G17" s="7">
        <v>3</v>
      </c>
      <c r="H17" s="8">
        <v>4</v>
      </c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>
        <v>7</v>
      </c>
      <c r="E18" s="11">
        <v>8</v>
      </c>
      <c r="F18" s="10"/>
      <c r="G18" s="11">
        <v>10</v>
      </c>
      <c r="H18" s="10">
        <v>11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14</v>
      </c>
      <c r="E19" s="11">
        <v>15</v>
      </c>
      <c r="F19" s="10"/>
      <c r="G19" s="11">
        <v>17</v>
      </c>
      <c r="H19" s="10">
        <v>18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21</v>
      </c>
      <c r="E20" s="11">
        <v>22</v>
      </c>
      <c r="F20" s="10"/>
      <c r="G20" s="11">
        <v>24</v>
      </c>
      <c r="H20" s="10">
        <v>25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0"/>
      <c r="E21" s="11"/>
      <c r="F21" s="10"/>
      <c r="G21" s="11"/>
      <c r="H21" s="10"/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/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>
        <v>1</v>
      </c>
      <c r="F23" s="7"/>
      <c r="G23" s="7">
        <v>3</v>
      </c>
      <c r="H23" s="8">
        <v>4</v>
      </c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>
        <v>7</v>
      </c>
      <c r="E24" s="11">
        <v>8</v>
      </c>
      <c r="F24" s="10"/>
      <c r="G24" s="11">
        <v>10</v>
      </c>
      <c r="H24" s="10">
        <v>11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14</v>
      </c>
      <c r="E25" s="11">
        <v>15</v>
      </c>
      <c r="F25" s="10"/>
      <c r="G25" s="11">
        <v>17</v>
      </c>
      <c r="H25" s="10">
        <v>18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21</v>
      </c>
      <c r="E26" s="11">
        <v>22</v>
      </c>
      <c r="F26" s="10"/>
      <c r="G26" s="11">
        <v>24</v>
      </c>
      <c r="H26" s="10">
        <v>25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0"/>
      <c r="E27" s="11"/>
      <c r="F27" s="10"/>
      <c r="G27" s="11"/>
      <c r="H27" s="10"/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/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>
        <v>1</v>
      </c>
      <c r="F29" s="7">
        <v>2</v>
      </c>
      <c r="G29" s="7">
        <v>3</v>
      </c>
      <c r="H29" s="8">
        <v>4</v>
      </c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ht="28.9" customHeight="1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>
        <v>7</v>
      </c>
      <c r="E30" s="11">
        <v>8</v>
      </c>
      <c r="F30" s="10">
        <v>9</v>
      </c>
      <c r="G30" s="11">
        <v>10</v>
      </c>
      <c r="H30" s="10">
        <v>11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14</v>
      </c>
      <c r="E31" s="11">
        <v>15</v>
      </c>
      <c r="F31" s="10">
        <v>16</v>
      </c>
      <c r="G31" s="11">
        <v>17</v>
      </c>
      <c r="H31" s="10">
        <v>18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21</v>
      </c>
      <c r="E32" s="11">
        <v>22</v>
      </c>
      <c r="F32" s="10">
        <v>23</v>
      </c>
      <c r="G32" s="11">
        <v>24</v>
      </c>
      <c r="H32" s="10">
        <v>25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0"/>
      <c r="E33" s="11"/>
      <c r="F33" s="10"/>
      <c r="G33" s="11"/>
      <c r="H33" s="10"/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/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>
        <v>1</v>
      </c>
      <c r="F35" s="7"/>
      <c r="G35" s="7">
        <v>3</v>
      </c>
      <c r="H35" s="8">
        <v>4</v>
      </c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>
        <v>7</v>
      </c>
      <c r="E36" s="11">
        <v>8</v>
      </c>
      <c r="F36" s="10"/>
      <c r="G36" s="11">
        <v>10</v>
      </c>
      <c r="H36" s="10">
        <v>11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14</v>
      </c>
      <c r="E37" s="11">
        <v>15</v>
      </c>
      <c r="F37" s="10"/>
      <c r="G37" s="11">
        <v>17</v>
      </c>
      <c r="H37" s="10">
        <v>18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21</v>
      </c>
      <c r="E38" s="11">
        <v>22</v>
      </c>
      <c r="F38" s="10"/>
      <c r="G38" s="11">
        <v>24</v>
      </c>
      <c r="H38" s="10">
        <v>25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0"/>
      <c r="E39" s="11"/>
      <c r="F39" s="10"/>
      <c r="G39" s="11"/>
      <c r="H39" s="10"/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/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>
        <v>1</v>
      </c>
      <c r="F41" s="7">
        <v>2</v>
      </c>
      <c r="G41" s="7">
        <v>3</v>
      </c>
      <c r="H41" s="8">
        <v>4</v>
      </c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>
        <v>7</v>
      </c>
      <c r="E42" s="11">
        <v>8</v>
      </c>
      <c r="F42" s="10">
        <v>9</v>
      </c>
      <c r="G42" s="11">
        <v>10</v>
      </c>
      <c r="H42" s="10">
        <v>11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14</v>
      </c>
      <c r="E43" s="11">
        <v>15</v>
      </c>
      <c r="F43" s="10">
        <v>16</v>
      </c>
      <c r="G43" s="11">
        <v>17</v>
      </c>
      <c r="H43" s="10">
        <v>18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21</v>
      </c>
      <c r="E44" s="11">
        <v>22</v>
      </c>
      <c r="F44" s="10">
        <v>23</v>
      </c>
      <c r="G44" s="11">
        <v>24</v>
      </c>
      <c r="H44" s="10">
        <v>25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0"/>
      <c r="E45" s="11"/>
      <c r="F45" s="10"/>
      <c r="G45" s="11"/>
      <c r="H45" s="10"/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/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>
        <v>1</v>
      </c>
      <c r="F47" s="7">
        <v>2</v>
      </c>
      <c r="G47" s="7">
        <v>3</v>
      </c>
      <c r="H47" s="8">
        <v>4</v>
      </c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>
        <v>7</v>
      </c>
      <c r="E48" s="11">
        <v>8</v>
      </c>
      <c r="F48" s="10">
        <v>9</v>
      </c>
      <c r="G48" s="11">
        <v>10</v>
      </c>
      <c r="H48" s="10">
        <v>11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14</v>
      </c>
      <c r="E49" s="11">
        <v>15</v>
      </c>
      <c r="F49" s="10">
        <v>16</v>
      </c>
      <c r="G49" s="11">
        <v>17</v>
      </c>
      <c r="H49" s="10">
        <v>18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21</v>
      </c>
      <c r="E50" s="11">
        <v>22</v>
      </c>
      <c r="F50" s="10">
        <v>23</v>
      </c>
      <c r="G50" s="11">
        <v>24</v>
      </c>
      <c r="H50" s="10">
        <v>25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0"/>
      <c r="E51" s="11"/>
      <c r="F51" s="10"/>
      <c r="G51" s="11"/>
      <c r="H51" s="10"/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/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>
        <v>1</v>
      </c>
      <c r="F53" s="7">
        <v>2</v>
      </c>
      <c r="G53" s="7">
        <v>3</v>
      </c>
      <c r="H53" s="8">
        <v>4</v>
      </c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>
        <v>7</v>
      </c>
      <c r="E54" s="11">
        <v>8</v>
      </c>
      <c r="F54" s="10">
        <v>9</v>
      </c>
      <c r="G54" s="11">
        <v>10</v>
      </c>
      <c r="H54" s="10">
        <v>11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14</v>
      </c>
      <c r="E55" s="11">
        <v>15</v>
      </c>
      <c r="F55" s="10">
        <v>16</v>
      </c>
      <c r="G55" s="11">
        <v>17</v>
      </c>
      <c r="H55" s="10">
        <v>18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21</v>
      </c>
      <c r="E56" s="11">
        <v>22</v>
      </c>
      <c r="F56" s="10">
        <v>23</v>
      </c>
      <c r="G56" s="11">
        <v>24</v>
      </c>
      <c r="H56" s="10">
        <v>25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0"/>
      <c r="E57" s="11"/>
      <c r="F57" s="10"/>
      <c r="G57" s="11"/>
      <c r="H57" s="10"/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/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>
        <v>1</v>
      </c>
      <c r="F59" s="7">
        <v>2</v>
      </c>
      <c r="G59" s="7">
        <v>3</v>
      </c>
      <c r="H59" s="8">
        <v>4</v>
      </c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>
        <v>7</v>
      </c>
      <c r="E60" s="11">
        <v>8</v>
      </c>
      <c r="F60" s="10">
        <v>9</v>
      </c>
      <c r="G60" s="11">
        <v>10</v>
      </c>
      <c r="H60" s="10">
        <v>11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14</v>
      </c>
      <c r="E61" s="11">
        <v>15</v>
      </c>
      <c r="F61" s="10">
        <v>16</v>
      </c>
      <c r="G61" s="11">
        <v>17</v>
      </c>
      <c r="H61" s="10">
        <v>18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21</v>
      </c>
      <c r="E62" s="11">
        <v>22</v>
      </c>
      <c r="F62" s="10">
        <v>23</v>
      </c>
      <c r="G62" s="11">
        <v>24</v>
      </c>
      <c r="H62" s="10">
        <v>25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0"/>
      <c r="E63" s="11"/>
      <c r="F63" s="10"/>
      <c r="G63" s="11"/>
      <c r="H63" s="10"/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/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300-000000000000}">
          <x14:formula1>
            <xm:f>'Données de Base'!$E$2:$E$15</xm:f>
          </x14:formula1>
          <xm:sqref>A41 A35 A29 A23 A17 A11 A5 A59 A47 A53</xm:sqref>
        </x14:dataValidation>
        <x14:dataValidation type="list" allowBlank="1" showInputMessage="1" showErrorMessage="1" xr:uid="{00000000-0002-0000-0300-000001000000}">
          <x14:formula1>
            <xm:f>'Données de Base'!$C$2:$C$4</xm:f>
          </x14:formula1>
          <xm:sqref>M5 M11 M17 M23 M29 M35 M41 M47 M53 M59</xm:sqref>
        </x14:dataValidation>
        <x14:dataValidation type="list" allowBlank="1" showInputMessage="1" showErrorMessage="1" xr:uid="{00000000-0002-0000-0300-000002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300-000003000000}">
          <x14:formula1>
            <xm:f>'Données de Base'!$B$2:$B$9</xm:f>
          </x14:formula1>
          <xm:sqref>C53 C47 C59 C5 C11 C17 C23 C29 C35 C41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40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/>
      <c r="G5" s="7"/>
      <c r="H5" s="8"/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>
        <v>7</v>
      </c>
      <c r="E6" s="11">
        <v>8</v>
      </c>
      <c r="F6" s="10">
        <v>9</v>
      </c>
      <c r="G6" s="11">
        <v>10</v>
      </c>
      <c r="H6" s="10">
        <v>11</v>
      </c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14</v>
      </c>
      <c r="E7" s="11">
        <v>15</v>
      </c>
      <c r="F7" s="10">
        <v>16</v>
      </c>
      <c r="G7" s="11">
        <v>17</v>
      </c>
      <c r="H7" s="10">
        <v>18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21</v>
      </c>
      <c r="E8" s="11">
        <v>22</v>
      </c>
      <c r="F8" s="10">
        <v>23</v>
      </c>
      <c r="G8" s="11">
        <v>24</v>
      </c>
      <c r="H8" s="10">
        <v>25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0">
        <v>28</v>
      </c>
      <c r="E9" s="11">
        <v>29</v>
      </c>
      <c r="F9" s="10">
        <v>30</v>
      </c>
      <c r="G9" s="11">
        <v>31</v>
      </c>
      <c r="H9" s="10"/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/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/>
      <c r="H11" s="8"/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>
        <v>7</v>
      </c>
      <c r="E12" s="11">
        <v>8</v>
      </c>
      <c r="F12" s="10"/>
      <c r="G12" s="11">
        <v>10</v>
      </c>
      <c r="H12" s="10">
        <v>11</v>
      </c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14</v>
      </c>
      <c r="E13" s="11">
        <v>15</v>
      </c>
      <c r="F13" s="10"/>
      <c r="G13" s="11">
        <v>17</v>
      </c>
      <c r="H13" s="10">
        <v>18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21</v>
      </c>
      <c r="E14" s="11">
        <v>22</v>
      </c>
      <c r="F14" s="10"/>
      <c r="G14" s="11">
        <v>24</v>
      </c>
      <c r="H14" s="10">
        <v>25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0">
        <v>28</v>
      </c>
      <c r="E15" s="11">
        <v>29</v>
      </c>
      <c r="F15" s="10"/>
      <c r="G15" s="11">
        <v>31</v>
      </c>
      <c r="H15" s="10"/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/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/>
      <c r="H17" s="8"/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>
        <v>7</v>
      </c>
      <c r="E18" s="11">
        <v>8</v>
      </c>
      <c r="F18" s="10"/>
      <c r="G18" s="11">
        <v>10</v>
      </c>
      <c r="H18" s="10">
        <v>11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14</v>
      </c>
      <c r="E19" s="11">
        <v>15</v>
      </c>
      <c r="F19" s="10"/>
      <c r="G19" s="11">
        <v>17</v>
      </c>
      <c r="H19" s="10">
        <v>18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21</v>
      </c>
      <c r="E20" s="11">
        <v>22</v>
      </c>
      <c r="F20" s="10"/>
      <c r="G20" s="11">
        <v>24</v>
      </c>
      <c r="H20" s="10">
        <v>25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0">
        <v>28</v>
      </c>
      <c r="E21" s="11">
        <v>29</v>
      </c>
      <c r="F21" s="10"/>
      <c r="G21" s="11">
        <v>31</v>
      </c>
      <c r="H21" s="10"/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/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/>
      <c r="H23" s="8"/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>
        <v>7</v>
      </c>
      <c r="E24" s="11">
        <v>8</v>
      </c>
      <c r="F24" s="10"/>
      <c r="G24" s="11">
        <v>10</v>
      </c>
      <c r="H24" s="10">
        <v>11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14</v>
      </c>
      <c r="E25" s="11">
        <v>15</v>
      </c>
      <c r="F25" s="10"/>
      <c r="G25" s="11">
        <v>17</v>
      </c>
      <c r="H25" s="10">
        <v>18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21</v>
      </c>
      <c r="E26" s="11">
        <v>22</v>
      </c>
      <c r="F26" s="10"/>
      <c r="G26" s="11">
        <v>24</v>
      </c>
      <c r="H26" s="10">
        <v>25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0">
        <v>28</v>
      </c>
      <c r="E27" s="11">
        <v>29</v>
      </c>
      <c r="F27" s="10"/>
      <c r="G27" s="11">
        <v>31</v>
      </c>
      <c r="H27" s="10"/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/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/>
      <c r="G29" s="7"/>
      <c r="H29" s="8"/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>
        <v>7</v>
      </c>
      <c r="E30" s="11">
        <v>8</v>
      </c>
      <c r="F30" s="10">
        <v>9</v>
      </c>
      <c r="G30" s="11">
        <v>10</v>
      </c>
      <c r="H30" s="10">
        <v>11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14</v>
      </c>
      <c r="E31" s="11">
        <v>15</v>
      </c>
      <c r="F31" s="10">
        <v>16</v>
      </c>
      <c r="G31" s="11">
        <v>17</v>
      </c>
      <c r="H31" s="10">
        <v>18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21</v>
      </c>
      <c r="E32" s="11">
        <v>22</v>
      </c>
      <c r="F32" s="10">
        <v>23</v>
      </c>
      <c r="G32" s="11">
        <v>24</v>
      </c>
      <c r="H32" s="10">
        <v>25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0">
        <v>28</v>
      </c>
      <c r="E33" s="11">
        <v>29</v>
      </c>
      <c r="F33" s="10">
        <v>30</v>
      </c>
      <c r="G33" s="11">
        <v>31</v>
      </c>
      <c r="H33" s="10"/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/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/>
      <c r="H35" s="8"/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>
        <v>7</v>
      </c>
      <c r="E36" s="11">
        <v>8</v>
      </c>
      <c r="F36" s="10"/>
      <c r="G36" s="11">
        <v>10</v>
      </c>
      <c r="H36" s="10">
        <v>11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14</v>
      </c>
      <c r="E37" s="11">
        <v>15</v>
      </c>
      <c r="F37" s="10"/>
      <c r="G37" s="11">
        <v>17</v>
      </c>
      <c r="H37" s="10">
        <v>18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21</v>
      </c>
      <c r="E38" s="11">
        <v>22</v>
      </c>
      <c r="F38" s="10"/>
      <c r="G38" s="11">
        <v>24</v>
      </c>
      <c r="H38" s="10">
        <v>25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0">
        <v>28</v>
      </c>
      <c r="E39" s="11">
        <v>29</v>
      </c>
      <c r="F39" s="10"/>
      <c r="G39" s="11">
        <v>31</v>
      </c>
      <c r="H39" s="10"/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/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/>
      <c r="G41" s="7"/>
      <c r="H41" s="8"/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>
        <v>7</v>
      </c>
      <c r="E42" s="11">
        <v>8</v>
      </c>
      <c r="F42" s="10">
        <v>9</v>
      </c>
      <c r="G42" s="11">
        <v>10</v>
      </c>
      <c r="H42" s="10">
        <v>11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14</v>
      </c>
      <c r="E43" s="11">
        <v>15</v>
      </c>
      <c r="F43" s="10">
        <v>16</v>
      </c>
      <c r="G43" s="11">
        <v>17</v>
      </c>
      <c r="H43" s="10">
        <v>18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21</v>
      </c>
      <c r="E44" s="11">
        <v>22</v>
      </c>
      <c r="F44" s="10">
        <v>23</v>
      </c>
      <c r="G44" s="11">
        <v>24</v>
      </c>
      <c r="H44" s="10">
        <v>25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0">
        <v>28</v>
      </c>
      <c r="E45" s="11">
        <v>29</v>
      </c>
      <c r="F45" s="10">
        <v>30</v>
      </c>
      <c r="G45" s="11">
        <v>31</v>
      </c>
      <c r="H45" s="10"/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/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/>
      <c r="G47" s="7"/>
      <c r="H47" s="8"/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>
        <v>7</v>
      </c>
      <c r="E48" s="11">
        <v>8</v>
      </c>
      <c r="F48" s="10">
        <v>9</v>
      </c>
      <c r="G48" s="11">
        <v>10</v>
      </c>
      <c r="H48" s="10">
        <v>11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14</v>
      </c>
      <c r="E49" s="11">
        <v>15</v>
      </c>
      <c r="F49" s="10">
        <v>16</v>
      </c>
      <c r="G49" s="11">
        <v>17</v>
      </c>
      <c r="H49" s="10">
        <v>18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21</v>
      </c>
      <c r="E50" s="11">
        <v>22</v>
      </c>
      <c r="F50" s="10">
        <v>23</v>
      </c>
      <c r="G50" s="11">
        <v>24</v>
      </c>
      <c r="H50" s="10">
        <v>25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0">
        <v>28</v>
      </c>
      <c r="E51" s="11">
        <v>29</v>
      </c>
      <c r="F51" s="10">
        <v>30</v>
      </c>
      <c r="G51" s="11">
        <v>31</v>
      </c>
      <c r="H51" s="10"/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/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/>
      <c r="G53" s="7"/>
      <c r="H53" s="8"/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>
        <v>7</v>
      </c>
      <c r="E54" s="11">
        <v>8</v>
      </c>
      <c r="F54" s="10">
        <v>9</v>
      </c>
      <c r="G54" s="11">
        <v>10</v>
      </c>
      <c r="H54" s="10">
        <v>11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14</v>
      </c>
      <c r="E55" s="11">
        <v>15</v>
      </c>
      <c r="F55" s="10">
        <v>16</v>
      </c>
      <c r="G55" s="11">
        <v>17</v>
      </c>
      <c r="H55" s="10">
        <v>18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21</v>
      </c>
      <c r="E56" s="11">
        <v>22</v>
      </c>
      <c r="F56" s="10">
        <v>23</v>
      </c>
      <c r="G56" s="11">
        <v>24</v>
      </c>
      <c r="H56" s="10">
        <v>25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0">
        <v>28</v>
      </c>
      <c r="E57" s="11">
        <v>29</v>
      </c>
      <c r="F57" s="10">
        <v>30</v>
      </c>
      <c r="G57" s="11">
        <v>31</v>
      </c>
      <c r="H57" s="10"/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/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/>
      <c r="G59" s="7"/>
      <c r="H59" s="8"/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>
        <v>7</v>
      </c>
      <c r="E60" s="11">
        <v>8</v>
      </c>
      <c r="F60" s="10">
        <v>9</v>
      </c>
      <c r="G60" s="11">
        <v>10</v>
      </c>
      <c r="H60" s="10">
        <v>11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14</v>
      </c>
      <c r="E61" s="11">
        <v>15</v>
      </c>
      <c r="F61" s="10">
        <v>16</v>
      </c>
      <c r="G61" s="11">
        <v>17</v>
      </c>
      <c r="H61" s="10">
        <v>18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21</v>
      </c>
      <c r="E62" s="11">
        <v>22</v>
      </c>
      <c r="F62" s="10">
        <v>23</v>
      </c>
      <c r="G62" s="11">
        <v>24</v>
      </c>
      <c r="H62" s="10">
        <v>25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0">
        <v>28</v>
      </c>
      <c r="E63" s="11">
        <v>29</v>
      </c>
      <c r="F63" s="10">
        <v>30</v>
      </c>
      <c r="G63" s="11">
        <v>31</v>
      </c>
      <c r="H63" s="10"/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/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'Données de Base'!$B$2:$B$9</xm:f>
          </x14:formula1>
          <xm:sqref>C53 C47 C59 C5 C11 C17 C23 C29 C35 C41</xm:sqref>
        </x14:dataValidation>
        <x14:dataValidation type="list" allowBlank="1" showInputMessage="1" showErrorMessage="1" xr:uid="{00000000-0002-0000-0400-000001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400-000002000000}">
          <x14:formula1>
            <xm:f>'Données de Base'!$C$2:$C$4</xm:f>
          </x14:formula1>
          <xm:sqref>M5 M11 M17 M23 M29 M35 M41 M47 M53 M59</xm:sqref>
        </x14:dataValidation>
        <x14:dataValidation type="list" showInputMessage="1" showErrorMessage="1" xr:uid="{00000000-0002-0000-0400-000003000000}">
          <x14:formula1>
            <xm:f>'Données de Base'!$E$2:$E$15</xm:f>
          </x14:formula1>
          <xm:sqref>A41 A35 A29 A23 A17 A11 A5 A59 A47 A53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41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/>
      <c r="G5" s="7"/>
      <c r="H5" s="8">
        <v>1</v>
      </c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/>
      <c r="E6" s="11"/>
      <c r="F6" s="10"/>
      <c r="G6" s="11"/>
      <c r="H6" s="10"/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/>
      <c r="E7" s="11"/>
      <c r="F7" s="10"/>
      <c r="G7" s="11"/>
      <c r="H7" s="10"/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18</v>
      </c>
      <c r="E8" s="11">
        <v>19</v>
      </c>
      <c r="F8" s="10">
        <v>20</v>
      </c>
      <c r="G8" s="11">
        <v>21</v>
      </c>
      <c r="H8" s="10">
        <v>22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0">
        <v>25</v>
      </c>
      <c r="E9" s="11">
        <v>26</v>
      </c>
      <c r="F9" s="10">
        <v>27</v>
      </c>
      <c r="G9" s="11">
        <v>28</v>
      </c>
      <c r="H9" s="10">
        <v>29</v>
      </c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0"/>
      <c r="E10" s="11"/>
      <c r="F10" s="10"/>
      <c r="G10" s="11"/>
      <c r="H10" s="1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/>
      <c r="H11" s="8">
        <v>1</v>
      </c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/>
      <c r="E12" s="11"/>
      <c r="F12" s="10"/>
      <c r="G12" s="11"/>
      <c r="H12" s="10"/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/>
      <c r="E13" s="11"/>
      <c r="F13" s="10"/>
      <c r="G13" s="11"/>
      <c r="H13" s="10"/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18</v>
      </c>
      <c r="E14" s="11">
        <v>19</v>
      </c>
      <c r="F14" s="10"/>
      <c r="G14" s="11">
        <v>21</v>
      </c>
      <c r="H14" s="10">
        <v>22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0">
        <v>25</v>
      </c>
      <c r="E15" s="11">
        <v>26</v>
      </c>
      <c r="F15" s="10"/>
      <c r="G15" s="11">
        <v>28</v>
      </c>
      <c r="H15" s="10">
        <v>29</v>
      </c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0"/>
      <c r="E16" s="11"/>
      <c r="F16" s="10"/>
      <c r="G16" s="11"/>
      <c r="H16" s="1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/>
      <c r="H17" s="8">
        <v>1</v>
      </c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/>
      <c r="E18" s="11"/>
      <c r="F18" s="10"/>
      <c r="G18" s="11"/>
      <c r="H18" s="10"/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/>
      <c r="E19" s="11"/>
      <c r="F19" s="10"/>
      <c r="G19" s="11"/>
      <c r="H19" s="10"/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18</v>
      </c>
      <c r="E20" s="11">
        <v>19</v>
      </c>
      <c r="F20" s="10"/>
      <c r="G20" s="11">
        <v>21</v>
      </c>
      <c r="H20" s="10">
        <v>22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0">
        <v>25</v>
      </c>
      <c r="E21" s="11">
        <v>26</v>
      </c>
      <c r="F21" s="10"/>
      <c r="G21" s="11">
        <v>28</v>
      </c>
      <c r="H21" s="10">
        <v>29</v>
      </c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0"/>
      <c r="E22" s="11"/>
      <c r="F22" s="10"/>
      <c r="G22" s="11"/>
      <c r="H22" s="1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/>
      <c r="H23" s="8">
        <v>1</v>
      </c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/>
      <c r="E24" s="11"/>
      <c r="F24" s="10"/>
      <c r="G24" s="11"/>
      <c r="H24" s="10"/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/>
      <c r="E25" s="11"/>
      <c r="F25" s="10"/>
      <c r="G25" s="11"/>
      <c r="H25" s="10"/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18</v>
      </c>
      <c r="E26" s="11">
        <v>19</v>
      </c>
      <c r="F26" s="10"/>
      <c r="G26" s="11">
        <v>21</v>
      </c>
      <c r="H26" s="10">
        <v>22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0">
        <v>25</v>
      </c>
      <c r="E27" s="11">
        <v>26</v>
      </c>
      <c r="F27" s="10"/>
      <c r="G27" s="11">
        <v>28</v>
      </c>
      <c r="H27" s="10">
        <v>29</v>
      </c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0"/>
      <c r="E28" s="11"/>
      <c r="F28" s="10"/>
      <c r="G28" s="11"/>
      <c r="H28" s="1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/>
      <c r="G29" s="7"/>
      <c r="H29" s="8">
        <v>1</v>
      </c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/>
      <c r="E30" s="11"/>
      <c r="F30" s="10"/>
      <c r="G30" s="11"/>
      <c r="H30" s="10"/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/>
      <c r="E31" s="11"/>
      <c r="F31" s="10"/>
      <c r="G31" s="11"/>
      <c r="H31" s="10"/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18</v>
      </c>
      <c r="E32" s="11">
        <v>19</v>
      </c>
      <c r="F32" s="10">
        <v>20</v>
      </c>
      <c r="G32" s="11">
        <v>21</v>
      </c>
      <c r="H32" s="10">
        <v>22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0">
        <v>25</v>
      </c>
      <c r="E33" s="11">
        <v>26</v>
      </c>
      <c r="F33" s="10">
        <v>27</v>
      </c>
      <c r="G33" s="11">
        <v>28</v>
      </c>
      <c r="H33" s="10">
        <v>29</v>
      </c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0"/>
      <c r="E34" s="11"/>
      <c r="F34" s="10"/>
      <c r="G34" s="11"/>
      <c r="H34" s="1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/>
      <c r="H35" s="8">
        <v>1</v>
      </c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/>
      <c r="E36" s="11"/>
      <c r="F36" s="10"/>
      <c r="G36" s="11"/>
      <c r="H36" s="10"/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/>
      <c r="E37" s="11"/>
      <c r="F37" s="10"/>
      <c r="G37" s="11"/>
      <c r="H37" s="10"/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18</v>
      </c>
      <c r="E38" s="11">
        <v>19</v>
      </c>
      <c r="F38" s="10"/>
      <c r="G38" s="11">
        <v>21</v>
      </c>
      <c r="H38" s="10">
        <v>22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0">
        <v>25</v>
      </c>
      <c r="E39" s="11">
        <v>26</v>
      </c>
      <c r="F39" s="10"/>
      <c r="G39" s="11">
        <v>28</v>
      </c>
      <c r="H39" s="10">
        <v>29</v>
      </c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0"/>
      <c r="E40" s="11"/>
      <c r="F40" s="10"/>
      <c r="G40" s="11"/>
      <c r="H40" s="1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/>
      <c r="G41" s="7"/>
      <c r="H41" s="8">
        <v>1</v>
      </c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/>
      <c r="E42" s="11"/>
      <c r="F42" s="10"/>
      <c r="G42" s="11"/>
      <c r="H42" s="10"/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/>
      <c r="E43" s="11"/>
      <c r="F43" s="10"/>
      <c r="G43" s="11"/>
      <c r="H43" s="10"/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18</v>
      </c>
      <c r="E44" s="11">
        <v>19</v>
      </c>
      <c r="F44" s="10">
        <v>20</v>
      </c>
      <c r="G44" s="11">
        <v>21</v>
      </c>
      <c r="H44" s="10">
        <v>22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0">
        <v>25</v>
      </c>
      <c r="E45" s="11">
        <v>26</v>
      </c>
      <c r="F45" s="10">
        <v>27</v>
      </c>
      <c r="G45" s="11">
        <v>28</v>
      </c>
      <c r="H45" s="10">
        <v>29</v>
      </c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0"/>
      <c r="E46" s="11"/>
      <c r="F46" s="10"/>
      <c r="G46" s="11"/>
      <c r="H46" s="1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/>
      <c r="G47" s="7"/>
      <c r="H47" s="8">
        <v>1</v>
      </c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/>
      <c r="E48" s="11"/>
      <c r="F48" s="10"/>
      <c r="G48" s="11"/>
      <c r="H48" s="10"/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/>
      <c r="E49" s="11"/>
      <c r="F49" s="10"/>
      <c r="G49" s="11"/>
      <c r="H49" s="10"/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18</v>
      </c>
      <c r="E50" s="11">
        <v>19</v>
      </c>
      <c r="F50" s="10">
        <v>20</v>
      </c>
      <c r="G50" s="11">
        <v>21</v>
      </c>
      <c r="H50" s="10">
        <v>22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0">
        <v>25</v>
      </c>
      <c r="E51" s="11">
        <v>26</v>
      </c>
      <c r="F51" s="10">
        <v>27</v>
      </c>
      <c r="G51" s="11">
        <v>28</v>
      </c>
      <c r="H51" s="10">
        <v>29</v>
      </c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0"/>
      <c r="E52" s="11"/>
      <c r="F52" s="10"/>
      <c r="G52" s="11"/>
      <c r="H52" s="1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/>
      <c r="G53" s="7"/>
      <c r="H53" s="8">
        <v>1</v>
      </c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/>
      <c r="E54" s="11"/>
      <c r="F54" s="10"/>
      <c r="G54" s="11"/>
      <c r="H54" s="10"/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/>
      <c r="E55" s="11"/>
      <c r="F55" s="10"/>
      <c r="G55" s="11"/>
      <c r="H55" s="10"/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18</v>
      </c>
      <c r="E56" s="11">
        <v>19</v>
      </c>
      <c r="F56" s="10">
        <v>20</v>
      </c>
      <c r="G56" s="11">
        <v>21</v>
      </c>
      <c r="H56" s="10">
        <v>22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0">
        <v>25</v>
      </c>
      <c r="E57" s="11">
        <v>26</v>
      </c>
      <c r="F57" s="10">
        <v>27</v>
      </c>
      <c r="G57" s="11">
        <v>28</v>
      </c>
      <c r="H57" s="10">
        <v>29</v>
      </c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0"/>
      <c r="E58" s="11"/>
      <c r="F58" s="10"/>
      <c r="G58" s="11"/>
      <c r="H58" s="1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/>
      <c r="G59" s="7"/>
      <c r="H59" s="8">
        <v>1</v>
      </c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/>
      <c r="E60" s="11"/>
      <c r="F60" s="10"/>
      <c r="G60" s="11"/>
      <c r="H60" s="10"/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/>
      <c r="E61" s="11"/>
      <c r="F61" s="10"/>
      <c r="G61" s="11"/>
      <c r="H61" s="10"/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18</v>
      </c>
      <c r="E62" s="11">
        <v>19</v>
      </c>
      <c r="F62" s="10">
        <v>20</v>
      </c>
      <c r="G62" s="11">
        <v>21</v>
      </c>
      <c r="H62" s="10">
        <v>22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0">
        <v>25</v>
      </c>
      <c r="E63" s="11">
        <v>26</v>
      </c>
      <c r="F63" s="10">
        <v>27</v>
      </c>
      <c r="G63" s="11">
        <v>28</v>
      </c>
      <c r="H63" s="10">
        <v>29</v>
      </c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0"/>
      <c r="E64" s="11"/>
      <c r="F64" s="10"/>
      <c r="G64" s="11"/>
      <c r="H64" s="1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500-000000000000}">
          <x14:formula1>
            <xm:f>'Données de Base'!$E$2:$E$15</xm:f>
          </x14:formula1>
          <xm:sqref>A41 A35 A29 A23 A17 A11 A5 A59 A47 A53</xm:sqref>
        </x14:dataValidation>
        <x14:dataValidation type="list" allowBlank="1" showInputMessage="1" showErrorMessage="1" xr:uid="{00000000-0002-0000-0500-000001000000}">
          <x14:formula1>
            <xm:f>'Données de Base'!$C$2:$C$4</xm:f>
          </x14:formula1>
          <xm:sqref>M5 M11 M17 M23 M29 M35 M41 M47 M53 M59</xm:sqref>
        </x14:dataValidation>
        <x14:dataValidation type="list" allowBlank="1" showInputMessage="1" showErrorMessage="1" xr:uid="{00000000-0002-0000-0500-000002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500-000003000000}">
          <x14:formula1>
            <xm:f>'Données de Base'!$B$2:$B$9</xm:f>
          </x14:formula1>
          <xm:sqref>C53 C47 C59 C5 C11 C17 C23 C29 C35 C41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42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/>
      <c r="G5" s="7"/>
      <c r="H5" s="8"/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>
        <v>2</v>
      </c>
      <c r="E6" s="11">
        <v>3</v>
      </c>
      <c r="F6" s="10">
        <v>4</v>
      </c>
      <c r="G6" s="11">
        <v>5</v>
      </c>
      <c r="H6" s="10">
        <v>6</v>
      </c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9</v>
      </c>
      <c r="E7" s="11">
        <v>10</v>
      </c>
      <c r="F7" s="10">
        <v>11</v>
      </c>
      <c r="G7" s="11">
        <v>12</v>
      </c>
      <c r="H7" s="10">
        <v>13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16</v>
      </c>
      <c r="E8" s="11">
        <v>17</v>
      </c>
      <c r="F8" s="10">
        <v>18</v>
      </c>
      <c r="G8" s="11">
        <v>19</v>
      </c>
      <c r="H8" s="10">
        <v>20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0">
        <v>23</v>
      </c>
      <c r="E9" s="11">
        <v>24</v>
      </c>
      <c r="F9" s="10">
        <v>25</v>
      </c>
      <c r="G9" s="11"/>
      <c r="H9" s="10">
        <v>27</v>
      </c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>
        <v>30</v>
      </c>
      <c r="E10" s="19">
        <v>31</v>
      </c>
      <c r="F10" s="18"/>
      <c r="G10" s="19"/>
      <c r="H10" s="18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/>
      <c r="H11" s="8"/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>
        <v>2</v>
      </c>
      <c r="E12" s="11">
        <v>3</v>
      </c>
      <c r="F12" s="10"/>
      <c r="G12" s="11">
        <v>5</v>
      </c>
      <c r="H12" s="10">
        <v>6</v>
      </c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9</v>
      </c>
      <c r="E13" s="11">
        <v>10</v>
      </c>
      <c r="F13" s="10"/>
      <c r="G13" s="11">
        <v>12</v>
      </c>
      <c r="H13" s="10">
        <v>13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16</v>
      </c>
      <c r="E14" s="11">
        <v>17</v>
      </c>
      <c r="F14" s="10"/>
      <c r="G14" s="11">
        <v>19</v>
      </c>
      <c r="H14" s="10">
        <v>20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0">
        <v>23</v>
      </c>
      <c r="E15" s="11">
        <v>24</v>
      </c>
      <c r="F15" s="10"/>
      <c r="G15" s="11"/>
      <c r="H15" s="10">
        <v>27</v>
      </c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>
        <v>30</v>
      </c>
      <c r="E16" s="19">
        <v>31</v>
      </c>
      <c r="F16" s="18"/>
      <c r="G16" s="19"/>
      <c r="H16" s="18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/>
      <c r="H17" s="8"/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>
        <v>2</v>
      </c>
      <c r="E18" s="11">
        <v>3</v>
      </c>
      <c r="F18" s="10"/>
      <c r="G18" s="11">
        <v>5</v>
      </c>
      <c r="H18" s="10">
        <v>6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9</v>
      </c>
      <c r="E19" s="11">
        <v>10</v>
      </c>
      <c r="F19" s="10"/>
      <c r="G19" s="11">
        <v>12</v>
      </c>
      <c r="H19" s="10">
        <v>13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16</v>
      </c>
      <c r="E20" s="11">
        <v>17</v>
      </c>
      <c r="F20" s="10"/>
      <c r="G20" s="11">
        <v>19</v>
      </c>
      <c r="H20" s="10">
        <v>20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0">
        <v>23</v>
      </c>
      <c r="E21" s="11">
        <v>24</v>
      </c>
      <c r="F21" s="10"/>
      <c r="G21" s="11"/>
      <c r="H21" s="10">
        <v>27</v>
      </c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>
        <v>30</v>
      </c>
      <c r="E22" s="19">
        <v>31</v>
      </c>
      <c r="F22" s="18"/>
      <c r="G22" s="19"/>
      <c r="H22" s="18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/>
      <c r="H23" s="8"/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>
        <v>2</v>
      </c>
      <c r="E24" s="11">
        <v>3</v>
      </c>
      <c r="F24" s="10"/>
      <c r="G24" s="11">
        <v>5</v>
      </c>
      <c r="H24" s="10">
        <v>6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9</v>
      </c>
      <c r="E25" s="11">
        <v>10</v>
      </c>
      <c r="F25" s="10"/>
      <c r="G25" s="11">
        <v>12</v>
      </c>
      <c r="H25" s="10">
        <v>13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16</v>
      </c>
      <c r="E26" s="11">
        <v>17</v>
      </c>
      <c r="F26" s="10"/>
      <c r="G26" s="11">
        <v>19</v>
      </c>
      <c r="H26" s="10">
        <v>20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0">
        <v>23</v>
      </c>
      <c r="E27" s="11">
        <v>24</v>
      </c>
      <c r="F27" s="10"/>
      <c r="G27" s="11"/>
      <c r="H27" s="10">
        <v>27</v>
      </c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>
        <v>30</v>
      </c>
      <c r="E28" s="19">
        <v>31</v>
      </c>
      <c r="F28" s="18"/>
      <c r="G28" s="19"/>
      <c r="H28" s="18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/>
      <c r="G29" s="7"/>
      <c r="H29" s="8"/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>
        <v>2</v>
      </c>
      <c r="E30" s="11">
        <v>3</v>
      </c>
      <c r="F30" s="10">
        <v>4</v>
      </c>
      <c r="G30" s="11">
        <v>5</v>
      </c>
      <c r="H30" s="10">
        <v>6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9</v>
      </c>
      <c r="E31" s="11">
        <v>10</v>
      </c>
      <c r="F31" s="10">
        <v>11</v>
      </c>
      <c r="G31" s="11">
        <v>12</v>
      </c>
      <c r="H31" s="10">
        <v>13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16</v>
      </c>
      <c r="E32" s="11">
        <v>17</v>
      </c>
      <c r="F32" s="10">
        <v>18</v>
      </c>
      <c r="G32" s="11">
        <v>19</v>
      </c>
      <c r="H32" s="10">
        <v>20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0">
        <v>23</v>
      </c>
      <c r="E33" s="11">
        <v>24</v>
      </c>
      <c r="F33" s="10">
        <v>25</v>
      </c>
      <c r="G33" s="11"/>
      <c r="H33" s="10">
        <v>27</v>
      </c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>
        <v>30</v>
      </c>
      <c r="E34" s="19">
        <v>31</v>
      </c>
      <c r="F34" s="18"/>
      <c r="G34" s="19"/>
      <c r="H34" s="18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/>
      <c r="H35" s="8"/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>
        <v>2</v>
      </c>
      <c r="E36" s="11">
        <v>3</v>
      </c>
      <c r="F36" s="10"/>
      <c r="G36" s="11">
        <v>5</v>
      </c>
      <c r="H36" s="10">
        <v>6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9</v>
      </c>
      <c r="E37" s="11">
        <v>10</v>
      </c>
      <c r="F37" s="10"/>
      <c r="G37" s="11">
        <v>12</v>
      </c>
      <c r="H37" s="10">
        <v>13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16</v>
      </c>
      <c r="E38" s="11">
        <v>17</v>
      </c>
      <c r="F38" s="10"/>
      <c r="G38" s="11">
        <v>19</v>
      </c>
      <c r="H38" s="10">
        <v>20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0">
        <v>23</v>
      </c>
      <c r="E39" s="11">
        <v>24</v>
      </c>
      <c r="F39" s="10"/>
      <c r="G39" s="11"/>
      <c r="H39" s="10">
        <v>27</v>
      </c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>
        <v>30</v>
      </c>
      <c r="E40" s="19">
        <v>31</v>
      </c>
      <c r="F40" s="18"/>
      <c r="G40" s="19"/>
      <c r="H40" s="18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/>
      <c r="G41" s="7"/>
      <c r="H41" s="8"/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>
        <v>2</v>
      </c>
      <c r="E42" s="11">
        <v>3</v>
      </c>
      <c r="F42" s="10">
        <v>4</v>
      </c>
      <c r="G42" s="11">
        <v>5</v>
      </c>
      <c r="H42" s="10">
        <v>6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9</v>
      </c>
      <c r="E43" s="11">
        <v>10</v>
      </c>
      <c r="F43" s="10">
        <v>11</v>
      </c>
      <c r="G43" s="11">
        <v>12</v>
      </c>
      <c r="H43" s="10">
        <v>13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16</v>
      </c>
      <c r="E44" s="11">
        <v>17</v>
      </c>
      <c r="F44" s="10">
        <v>18</v>
      </c>
      <c r="G44" s="11">
        <v>19</v>
      </c>
      <c r="H44" s="10">
        <v>20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0">
        <v>23</v>
      </c>
      <c r="E45" s="11">
        <v>24</v>
      </c>
      <c r="F45" s="10">
        <v>25</v>
      </c>
      <c r="G45" s="11"/>
      <c r="H45" s="10">
        <v>27</v>
      </c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>
        <v>30</v>
      </c>
      <c r="E46" s="19">
        <v>31</v>
      </c>
      <c r="F46" s="18"/>
      <c r="G46" s="19"/>
      <c r="H46" s="18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/>
      <c r="G47" s="7"/>
      <c r="H47" s="8"/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>
        <v>2</v>
      </c>
      <c r="E48" s="11">
        <v>3</v>
      </c>
      <c r="F48" s="10">
        <v>4</v>
      </c>
      <c r="G48" s="11">
        <v>5</v>
      </c>
      <c r="H48" s="10">
        <v>6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9</v>
      </c>
      <c r="E49" s="11">
        <v>10</v>
      </c>
      <c r="F49" s="10">
        <v>11</v>
      </c>
      <c r="G49" s="11">
        <v>12</v>
      </c>
      <c r="H49" s="10">
        <v>13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16</v>
      </c>
      <c r="E50" s="11">
        <v>17</v>
      </c>
      <c r="F50" s="10">
        <v>18</v>
      </c>
      <c r="G50" s="11">
        <v>19</v>
      </c>
      <c r="H50" s="10">
        <v>20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0">
        <v>23</v>
      </c>
      <c r="E51" s="11">
        <v>24</v>
      </c>
      <c r="F51" s="10">
        <v>25</v>
      </c>
      <c r="G51" s="11"/>
      <c r="H51" s="10">
        <v>27</v>
      </c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>
        <v>30</v>
      </c>
      <c r="E52" s="19">
        <v>31</v>
      </c>
      <c r="F52" s="18"/>
      <c r="G52" s="19"/>
      <c r="H52" s="18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/>
      <c r="G53" s="7"/>
      <c r="H53" s="8"/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>
        <v>2</v>
      </c>
      <c r="E54" s="11">
        <v>3</v>
      </c>
      <c r="F54" s="10">
        <v>4</v>
      </c>
      <c r="G54" s="11">
        <v>5</v>
      </c>
      <c r="H54" s="10">
        <v>6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9</v>
      </c>
      <c r="E55" s="11">
        <v>10</v>
      </c>
      <c r="F55" s="10">
        <v>11</v>
      </c>
      <c r="G55" s="11">
        <v>12</v>
      </c>
      <c r="H55" s="10">
        <v>13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16</v>
      </c>
      <c r="E56" s="11">
        <v>17</v>
      </c>
      <c r="F56" s="10">
        <v>18</v>
      </c>
      <c r="G56" s="11">
        <v>19</v>
      </c>
      <c r="H56" s="10">
        <v>20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0">
        <v>23</v>
      </c>
      <c r="E57" s="11">
        <v>24</v>
      </c>
      <c r="F57" s="10">
        <v>25</v>
      </c>
      <c r="G57" s="11"/>
      <c r="H57" s="10">
        <v>27</v>
      </c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>
        <v>30</v>
      </c>
      <c r="E58" s="19">
        <v>31</v>
      </c>
      <c r="F58" s="18"/>
      <c r="G58" s="19"/>
      <c r="H58" s="18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/>
      <c r="G59" s="7"/>
      <c r="H59" s="8"/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>
        <v>2</v>
      </c>
      <c r="E60" s="11">
        <v>3</v>
      </c>
      <c r="F60" s="10">
        <v>4</v>
      </c>
      <c r="G60" s="11">
        <v>5</v>
      </c>
      <c r="H60" s="10">
        <v>6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9</v>
      </c>
      <c r="E61" s="11">
        <v>10</v>
      </c>
      <c r="F61" s="10">
        <v>11</v>
      </c>
      <c r="G61" s="11">
        <v>12</v>
      </c>
      <c r="H61" s="10">
        <v>13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16</v>
      </c>
      <c r="E62" s="11">
        <v>17</v>
      </c>
      <c r="F62" s="10">
        <v>18</v>
      </c>
      <c r="G62" s="11">
        <v>19</v>
      </c>
      <c r="H62" s="10">
        <v>20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0">
        <v>23</v>
      </c>
      <c r="E63" s="11">
        <v>24</v>
      </c>
      <c r="F63" s="10">
        <v>25</v>
      </c>
      <c r="G63" s="11"/>
      <c r="H63" s="10">
        <v>27</v>
      </c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>
        <v>30</v>
      </c>
      <c r="E64" s="19">
        <v>31</v>
      </c>
      <c r="F64" s="18"/>
      <c r="G64" s="19"/>
      <c r="H64" s="18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0000000}">
          <x14:formula1>
            <xm:f>'Données de Base'!$B$2:$B$9</xm:f>
          </x14:formula1>
          <xm:sqref>C53 C47 C59 C5 C11 C17 C23 C29 C35 C41</xm:sqref>
        </x14:dataValidation>
        <x14:dataValidation type="list" allowBlank="1" showInputMessage="1" showErrorMessage="1" xr:uid="{00000000-0002-0000-0600-000001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600-000002000000}">
          <x14:formula1>
            <xm:f>'Données de Base'!$C$2:$C$4</xm:f>
          </x14:formula1>
          <xm:sqref>M5 M11 M17 M23 M29 M35 M41 M47 M53 M59</xm:sqref>
        </x14:dataValidation>
        <x14:dataValidation type="list" showInputMessage="1" showErrorMessage="1" xr:uid="{00000000-0002-0000-0600-000003000000}">
          <x14:formula1>
            <xm:f>'Données de Base'!$E$2:$E$15</xm:f>
          </x14:formula1>
          <xm:sqref>A41 A35 A29 A23 A17 A11 A5 A59 A47 A53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C1" sqref="C1:L1"/>
    </sheetView>
  </sheetViews>
  <sheetFormatPr baseColWidth="10" defaultRowHeight="15" x14ac:dyDescent="0.25"/>
  <cols>
    <col min="1" max="1" width="25.7109375" customWidth="1"/>
    <col min="2" max="2" width="9.7109375" customWidth="1"/>
    <col min="3" max="3" width="19.42578125" style="4" customWidth="1"/>
    <col min="4" max="8" width="3.28515625" style="4" customWidth="1"/>
    <col min="9" max="9" width="8.28515625" customWidth="1"/>
    <col min="10" max="10" width="14.85546875" customWidth="1"/>
    <col min="11" max="11" width="7.7109375" customWidth="1"/>
    <col min="12" max="12" width="7.85546875" bestFit="1" customWidth="1"/>
    <col min="13" max="13" width="17" customWidth="1"/>
    <col min="14" max="14" width="8" customWidth="1"/>
    <col min="15" max="15" width="19.7109375" customWidth="1"/>
    <col min="16" max="16" width="20.5703125" customWidth="1"/>
  </cols>
  <sheetData>
    <row r="1" spans="1:16" ht="24" customHeight="1" thickBot="1" x14ac:dyDescent="0.3">
      <c r="A1" s="63" t="s">
        <v>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2"/>
      <c r="O1" s="2" t="s">
        <v>1</v>
      </c>
      <c r="P1" s="3" t="s">
        <v>43</v>
      </c>
    </row>
    <row r="2" spans="1:16" ht="4.9000000000000004" customHeight="1" x14ac:dyDescent="0.2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1"/>
      <c r="O2" s="41"/>
      <c r="P2" s="42"/>
    </row>
    <row r="3" spans="1:16" ht="15.75" thickBot="1" x14ac:dyDescent="0.3"/>
    <row r="4" spans="1:16" ht="42" customHeight="1" thickBot="1" x14ac:dyDescent="0.3">
      <c r="A4" s="34" t="s">
        <v>2</v>
      </c>
      <c r="B4" s="33" t="s">
        <v>3</v>
      </c>
      <c r="C4" s="33" t="s">
        <v>4</v>
      </c>
      <c r="D4" s="66" t="s">
        <v>5</v>
      </c>
      <c r="E4" s="67"/>
      <c r="F4" s="67"/>
      <c r="G4" s="67"/>
      <c r="H4" s="68"/>
      <c r="I4" s="35" t="s">
        <v>6</v>
      </c>
      <c r="J4" s="36" t="s">
        <v>7</v>
      </c>
      <c r="K4" s="36" t="s">
        <v>8</v>
      </c>
      <c r="L4" s="36" t="s">
        <v>9</v>
      </c>
      <c r="M4" s="37" t="s">
        <v>10</v>
      </c>
      <c r="N4" s="36" t="s">
        <v>11</v>
      </c>
      <c r="O4" s="34" t="s">
        <v>12</v>
      </c>
      <c r="P4" s="34" t="s">
        <v>13</v>
      </c>
    </row>
    <row r="5" spans="1:16" ht="14.45" customHeight="1" x14ac:dyDescent="0.25">
      <c r="A5" s="5"/>
      <c r="B5" s="84" t="s">
        <v>16</v>
      </c>
      <c r="C5" s="84" t="s">
        <v>14</v>
      </c>
      <c r="D5" s="6"/>
      <c r="E5" s="7"/>
      <c r="F5" s="7">
        <v>1</v>
      </c>
      <c r="G5" s="7">
        <v>2</v>
      </c>
      <c r="H5" s="8">
        <v>3</v>
      </c>
      <c r="I5" s="69" t="str">
        <f>IF(A5="","",IF(C5="Garderie soir",COUNTA(D5:H10)*VLOOKUP(A5,'Données de Base'!$E$1:$I$15,5,FALSE),IF(AND(B5="Ville",C5="Garderie matin"),COUNTA(D5:H10)/2,COUNTA(D5:H10))))</f>
        <v/>
      </c>
      <c r="J5" s="69" t="str">
        <f>IF(OR(B5="ALE Ville",B5="ALE Ecole"),IF(A5="","",VLOOKUP(A5,'Données de Base'!$E$1:$H$17,4,FALSE)),"")</f>
        <v/>
      </c>
      <c r="K5" s="69" t="str">
        <f t="shared" ref="K5" si="0">IF(OR(J5=0,J5=""),"",COUNTA(D5:H10))</f>
        <v/>
      </c>
      <c r="L5" s="72" t="str">
        <f>IF(OR(J5="",J5=0),"",J5*2*K5*0.25)</f>
        <v/>
      </c>
      <c r="M5" s="81"/>
      <c r="N5" s="69" t="str">
        <f>IF(B5="ALE Ville",I5,"")</f>
        <v/>
      </c>
      <c r="O5" s="75"/>
      <c r="P5" s="78"/>
    </row>
    <row r="6" spans="1:16" ht="28.9" customHeight="1" x14ac:dyDescent="0.25">
      <c r="A6" s="32" t="str">
        <f>IF(A5="","",IF(VLOOKUP(A5,'Données de Base'!$E$1:$H$17,2,FALSE)="","",VLOOKUP(A5,'Données de Base'!$E$1:$H$17,2,FALSE)))</f>
        <v/>
      </c>
      <c r="B6" s="85"/>
      <c r="C6" s="85"/>
      <c r="D6" s="10"/>
      <c r="E6" s="11">
        <v>7</v>
      </c>
      <c r="F6" s="10">
        <v>8</v>
      </c>
      <c r="G6" s="11">
        <v>9</v>
      </c>
      <c r="H6" s="10">
        <v>10</v>
      </c>
      <c r="I6" s="70"/>
      <c r="J6" s="70"/>
      <c r="K6" s="70"/>
      <c r="L6" s="73"/>
      <c r="M6" s="82"/>
      <c r="N6" s="70"/>
      <c r="O6" s="76"/>
      <c r="P6" s="79"/>
    </row>
    <row r="7" spans="1:16" x14ac:dyDescent="0.25">
      <c r="A7" s="32" t="str">
        <f>IF(A5="","",IF(VLOOKUP(A5,'Données de Base'!$E$1:$H$17,3,FALSE)="","",VLOOKUP(A5,'Données de Base'!$E$1:$H$17,3,FALSE)))</f>
        <v/>
      </c>
      <c r="B7" s="85"/>
      <c r="C7" s="85"/>
      <c r="D7" s="10">
        <v>13</v>
      </c>
      <c r="E7" s="11">
        <v>14</v>
      </c>
      <c r="F7" s="10">
        <v>15</v>
      </c>
      <c r="G7" s="11">
        <v>16</v>
      </c>
      <c r="H7" s="10">
        <v>17</v>
      </c>
      <c r="I7" s="70"/>
      <c r="J7" s="70"/>
      <c r="K7" s="70"/>
      <c r="L7" s="73"/>
      <c r="M7" s="82"/>
      <c r="N7" s="70"/>
      <c r="O7" s="76"/>
      <c r="P7" s="79"/>
    </row>
    <row r="8" spans="1:16" x14ac:dyDescent="0.25">
      <c r="A8" s="13"/>
      <c r="B8" s="85"/>
      <c r="C8" s="85"/>
      <c r="D8" s="10">
        <v>20</v>
      </c>
      <c r="E8" s="11">
        <v>21</v>
      </c>
      <c r="F8" s="10">
        <v>22</v>
      </c>
      <c r="G8" s="11">
        <v>23</v>
      </c>
      <c r="H8" s="10">
        <v>24</v>
      </c>
      <c r="I8" s="70"/>
      <c r="J8" s="70"/>
      <c r="K8" s="70"/>
      <c r="L8" s="73"/>
      <c r="M8" s="82"/>
      <c r="N8" s="70"/>
      <c r="O8" s="76"/>
      <c r="P8" s="79"/>
    </row>
    <row r="9" spans="1:16" x14ac:dyDescent="0.25">
      <c r="A9" s="13"/>
      <c r="B9" s="85"/>
      <c r="C9" s="85"/>
      <c r="D9" s="10">
        <v>27</v>
      </c>
      <c r="E9" s="11">
        <v>28</v>
      </c>
      <c r="F9" s="10">
        <v>29</v>
      </c>
      <c r="G9" s="11">
        <v>30</v>
      </c>
      <c r="H9" s="10">
        <v>31</v>
      </c>
      <c r="I9" s="70"/>
      <c r="J9" s="70"/>
      <c r="K9" s="70"/>
      <c r="L9" s="73"/>
      <c r="M9" s="82"/>
      <c r="N9" s="70"/>
      <c r="O9" s="76"/>
      <c r="P9" s="79"/>
    </row>
    <row r="10" spans="1:16" ht="15.75" thickBot="1" x14ac:dyDescent="0.3">
      <c r="A10" s="17"/>
      <c r="B10" s="86"/>
      <c r="C10" s="86"/>
      <c r="D10" s="18"/>
      <c r="E10" s="19"/>
      <c r="F10" s="19"/>
      <c r="G10" s="19"/>
      <c r="H10" s="20"/>
      <c r="I10" s="71"/>
      <c r="J10" s="71"/>
      <c r="K10" s="71"/>
      <c r="L10" s="74"/>
      <c r="M10" s="83"/>
      <c r="N10" s="71"/>
      <c r="O10" s="77"/>
      <c r="P10" s="80"/>
    </row>
    <row r="11" spans="1:16" x14ac:dyDescent="0.25">
      <c r="A11" s="5"/>
      <c r="B11" s="84" t="s">
        <v>16</v>
      </c>
      <c r="C11" s="84" t="s">
        <v>15</v>
      </c>
      <c r="D11" s="6"/>
      <c r="E11" s="7"/>
      <c r="F11" s="7"/>
      <c r="G11" s="7">
        <v>2</v>
      </c>
      <c r="H11" s="8">
        <v>3</v>
      </c>
      <c r="I11" s="69" t="str">
        <f>IF(A11="","",IF(C11="Garderie soir",COUNTA(D11:H16)*VLOOKUP(A11,'Données de Base'!$E$1:$I$15,5,FALSE),IF(AND(B11="Ville",C11="Garderie matin"),COUNTA(D11:H16)/2,COUNTA(D11:H16))))</f>
        <v/>
      </c>
      <c r="J11" s="69" t="str">
        <f>IF(OR(B11="ALE Ville",B11="ALE Ecole"),IF(A11="","",VLOOKUP(A11,'Données de Base'!$E$1:$H$17,4,FALSE)),"")</f>
        <v/>
      </c>
      <c r="K11" s="69" t="str">
        <f t="shared" ref="K11" si="1">IF(OR(J11=0,J11=""),"",COUNTA(D11:H16))</f>
        <v/>
      </c>
      <c r="L11" s="72" t="str">
        <f t="shared" ref="L11" si="2">IF(OR(J11="",J11=0),"",J11*2*K11*0.25)</f>
        <v/>
      </c>
      <c r="M11" s="81"/>
      <c r="N11" s="69" t="str">
        <f t="shared" ref="N11" si="3">IF(B11="ALE Ville",I11,"")</f>
        <v/>
      </c>
      <c r="O11" s="75"/>
      <c r="P11" s="78"/>
    </row>
    <row r="12" spans="1:16" ht="28.9" customHeight="1" x14ac:dyDescent="0.25">
      <c r="A12" s="32" t="str">
        <f>IF(A11="","",IF(VLOOKUP(A11,'Données de Base'!$E$1:$H$17,2,FALSE)="","",VLOOKUP(A11,'Données de Base'!$E$1:$H$17,2,FALSE)))</f>
        <v/>
      </c>
      <c r="B12" s="85"/>
      <c r="C12" s="85"/>
      <c r="D12" s="10"/>
      <c r="E12" s="11">
        <v>7</v>
      </c>
      <c r="F12" s="10"/>
      <c r="G12" s="11">
        <v>9</v>
      </c>
      <c r="H12" s="10">
        <v>10</v>
      </c>
      <c r="I12" s="70"/>
      <c r="J12" s="70"/>
      <c r="K12" s="70"/>
      <c r="L12" s="73"/>
      <c r="M12" s="82"/>
      <c r="N12" s="70"/>
      <c r="O12" s="76"/>
      <c r="P12" s="79"/>
    </row>
    <row r="13" spans="1:16" x14ac:dyDescent="0.25">
      <c r="A13" s="32" t="str">
        <f>IF(A11="","",IF(VLOOKUP(A11,'Données de Base'!$E$1:$H$17,3,FALSE)="","",VLOOKUP(A11,'Données de Base'!$E$1:$H$17,3,FALSE)))</f>
        <v/>
      </c>
      <c r="B13" s="85"/>
      <c r="C13" s="85"/>
      <c r="D13" s="10">
        <v>13</v>
      </c>
      <c r="E13" s="11">
        <v>14</v>
      </c>
      <c r="F13" s="10"/>
      <c r="G13" s="11">
        <v>16</v>
      </c>
      <c r="H13" s="10">
        <v>17</v>
      </c>
      <c r="I13" s="70"/>
      <c r="J13" s="70"/>
      <c r="K13" s="70"/>
      <c r="L13" s="73"/>
      <c r="M13" s="82"/>
      <c r="N13" s="70"/>
      <c r="O13" s="76"/>
      <c r="P13" s="79"/>
    </row>
    <row r="14" spans="1:16" x14ac:dyDescent="0.25">
      <c r="A14" s="13"/>
      <c r="B14" s="85"/>
      <c r="C14" s="85"/>
      <c r="D14" s="10">
        <v>20</v>
      </c>
      <c r="E14" s="11">
        <v>21</v>
      </c>
      <c r="F14" s="10"/>
      <c r="G14" s="11">
        <v>23</v>
      </c>
      <c r="H14" s="10">
        <v>24</v>
      </c>
      <c r="I14" s="70"/>
      <c r="J14" s="70"/>
      <c r="K14" s="70"/>
      <c r="L14" s="73"/>
      <c r="M14" s="82"/>
      <c r="N14" s="70"/>
      <c r="O14" s="76"/>
      <c r="P14" s="79"/>
    </row>
    <row r="15" spans="1:16" x14ac:dyDescent="0.25">
      <c r="A15" s="13"/>
      <c r="B15" s="85"/>
      <c r="C15" s="85"/>
      <c r="D15" s="10">
        <v>27</v>
      </c>
      <c r="E15" s="11">
        <v>28</v>
      </c>
      <c r="F15" s="10"/>
      <c r="G15" s="11">
        <v>30</v>
      </c>
      <c r="H15" s="10">
        <v>31</v>
      </c>
      <c r="I15" s="70"/>
      <c r="J15" s="70"/>
      <c r="K15" s="70"/>
      <c r="L15" s="73"/>
      <c r="M15" s="82"/>
      <c r="N15" s="70"/>
      <c r="O15" s="76"/>
      <c r="P15" s="79"/>
    </row>
    <row r="16" spans="1:16" ht="15.75" thickBot="1" x14ac:dyDescent="0.3">
      <c r="A16" s="17"/>
      <c r="B16" s="86"/>
      <c r="C16" s="86"/>
      <c r="D16" s="18"/>
      <c r="E16" s="19"/>
      <c r="F16" s="19"/>
      <c r="G16" s="19"/>
      <c r="H16" s="20"/>
      <c r="I16" s="71"/>
      <c r="J16" s="71"/>
      <c r="K16" s="71"/>
      <c r="L16" s="74"/>
      <c r="M16" s="83"/>
      <c r="N16" s="71"/>
      <c r="O16" s="77"/>
      <c r="P16" s="80"/>
    </row>
    <row r="17" spans="1:16" x14ac:dyDescent="0.25">
      <c r="A17" s="5"/>
      <c r="B17" s="84" t="s">
        <v>28</v>
      </c>
      <c r="C17" s="84" t="s">
        <v>17</v>
      </c>
      <c r="D17" s="6"/>
      <c r="E17" s="7"/>
      <c r="F17" s="7"/>
      <c r="G17" s="7">
        <v>2</v>
      </c>
      <c r="H17" s="8">
        <v>3</v>
      </c>
      <c r="I17" s="69" t="str">
        <f>IF(A17="","",IF(C17="Garderie soir",COUNTA(D17:H22)*VLOOKUP(A17,'Données de Base'!$E$1:$I$15,5,FALSE),IF(AND(B17="Ville",C17="Garderie matin"),COUNTA(D17:H22)/2,COUNTA(D17:H22))))</f>
        <v/>
      </c>
      <c r="J17" s="69" t="str">
        <f>IF(OR(B17="ALE Ville",B17="ALE Ecole"),IF(A17="","",VLOOKUP(A17,'Données de Base'!$E$1:$H$17,4,FALSE)),"")</f>
        <v/>
      </c>
      <c r="K17" s="69" t="str">
        <f t="shared" ref="K17" si="4">IF(OR(J17=0,J17=""),"",COUNTA(D17:H22))</f>
        <v/>
      </c>
      <c r="L17" s="72" t="str">
        <f t="shared" ref="L17" si="5">IF(OR(J17="",J17=0),"",J17*2*K17*0.25)</f>
        <v/>
      </c>
      <c r="M17" s="81"/>
      <c r="N17" s="69" t="str">
        <f t="shared" ref="N17" si="6">IF(B17="ALE Ville",I17,"")</f>
        <v/>
      </c>
      <c r="O17" s="75"/>
      <c r="P17" s="78"/>
    </row>
    <row r="18" spans="1:16" ht="28.9" customHeight="1" x14ac:dyDescent="0.25">
      <c r="A18" s="32" t="str">
        <f>IF(A17="","",IF(VLOOKUP(A17,'Données de Base'!$E$1:$H$17,2,FALSE)="","",VLOOKUP(A17,'Données de Base'!$E$1:$H$17,2,FALSE)))</f>
        <v/>
      </c>
      <c r="B18" s="85"/>
      <c r="C18" s="85"/>
      <c r="D18" s="10"/>
      <c r="E18" s="11">
        <v>7</v>
      </c>
      <c r="F18" s="10"/>
      <c r="G18" s="11">
        <v>9</v>
      </c>
      <c r="H18" s="10">
        <v>10</v>
      </c>
      <c r="I18" s="70"/>
      <c r="J18" s="70"/>
      <c r="K18" s="70"/>
      <c r="L18" s="73"/>
      <c r="M18" s="82"/>
      <c r="N18" s="70"/>
      <c r="O18" s="76"/>
      <c r="P18" s="79"/>
    </row>
    <row r="19" spans="1:16" x14ac:dyDescent="0.25">
      <c r="A19" s="32" t="str">
        <f>IF(A17="","",IF(VLOOKUP(A17,'Données de Base'!$E$1:$H$17,3,FALSE)="","",VLOOKUP(A17,'Données de Base'!$E$1:$H$17,3,FALSE)))</f>
        <v/>
      </c>
      <c r="B19" s="85"/>
      <c r="C19" s="85"/>
      <c r="D19" s="10">
        <v>13</v>
      </c>
      <c r="E19" s="11">
        <v>14</v>
      </c>
      <c r="F19" s="10"/>
      <c r="G19" s="11">
        <v>16</v>
      </c>
      <c r="H19" s="10">
        <v>17</v>
      </c>
      <c r="I19" s="70"/>
      <c r="J19" s="70"/>
      <c r="K19" s="70"/>
      <c r="L19" s="73"/>
      <c r="M19" s="82"/>
      <c r="N19" s="70"/>
      <c r="O19" s="76"/>
      <c r="P19" s="79"/>
    </row>
    <row r="20" spans="1:16" x14ac:dyDescent="0.25">
      <c r="A20" s="13"/>
      <c r="B20" s="85"/>
      <c r="C20" s="85"/>
      <c r="D20" s="10">
        <v>20</v>
      </c>
      <c r="E20" s="11">
        <v>21</v>
      </c>
      <c r="F20" s="10"/>
      <c r="G20" s="11">
        <v>23</v>
      </c>
      <c r="H20" s="10">
        <v>24</v>
      </c>
      <c r="I20" s="70"/>
      <c r="J20" s="70"/>
      <c r="K20" s="70"/>
      <c r="L20" s="73"/>
      <c r="M20" s="82"/>
      <c r="N20" s="70"/>
      <c r="O20" s="76"/>
      <c r="P20" s="79"/>
    </row>
    <row r="21" spans="1:16" x14ac:dyDescent="0.25">
      <c r="A21" s="13"/>
      <c r="B21" s="85"/>
      <c r="C21" s="85"/>
      <c r="D21" s="10">
        <v>27</v>
      </c>
      <c r="E21" s="11">
        <v>28</v>
      </c>
      <c r="F21" s="10"/>
      <c r="G21" s="11">
        <v>30</v>
      </c>
      <c r="H21" s="10">
        <v>31</v>
      </c>
      <c r="I21" s="70"/>
      <c r="J21" s="70"/>
      <c r="K21" s="70"/>
      <c r="L21" s="73"/>
      <c r="M21" s="82"/>
      <c r="N21" s="70"/>
      <c r="O21" s="76"/>
      <c r="P21" s="79"/>
    </row>
    <row r="22" spans="1:16" ht="15.75" thickBot="1" x14ac:dyDescent="0.3">
      <c r="A22" s="17"/>
      <c r="B22" s="86"/>
      <c r="C22" s="86"/>
      <c r="D22" s="18"/>
      <c r="E22" s="19"/>
      <c r="F22" s="19"/>
      <c r="G22" s="19"/>
      <c r="H22" s="20"/>
      <c r="I22" s="71"/>
      <c r="J22" s="71"/>
      <c r="K22" s="71"/>
      <c r="L22" s="74"/>
      <c r="M22" s="83"/>
      <c r="N22" s="71"/>
      <c r="O22" s="77"/>
      <c r="P22" s="80"/>
    </row>
    <row r="23" spans="1:16" x14ac:dyDescent="0.25">
      <c r="A23" s="5"/>
      <c r="B23" s="84" t="s">
        <v>28</v>
      </c>
      <c r="C23" s="84" t="s">
        <v>15</v>
      </c>
      <c r="D23" s="6"/>
      <c r="E23" s="7"/>
      <c r="F23" s="7"/>
      <c r="G23" s="7">
        <v>2</v>
      </c>
      <c r="H23" s="8">
        <v>3</v>
      </c>
      <c r="I23" s="69" t="str">
        <f>IF(A23="","",IF(C23="Garderie soir",COUNTA(D23:H28)*VLOOKUP(A23,'Données de Base'!$E$1:$I$15,5,FALSE),IF(AND(B23="Ville",C23="Garderie matin"),COUNTA(D23:H28)/2,COUNTA(D23:H28))))</f>
        <v/>
      </c>
      <c r="J23" s="69" t="str">
        <f>IF(OR(B23="ALE Ville",B23="ALE Ecole"),IF(A23="","",VLOOKUP(A23,'Données de Base'!$E$1:$H$17,4,FALSE)),"")</f>
        <v/>
      </c>
      <c r="K23" s="69" t="str">
        <f t="shared" ref="K23" si="7">IF(OR(J23=0,J23=""),"",COUNTA(D23:H28))</f>
        <v/>
      </c>
      <c r="L23" s="72" t="str">
        <f t="shared" ref="L23" si="8">IF(OR(J23="",J23=0),"",J23*2*K23*0.25)</f>
        <v/>
      </c>
      <c r="M23" s="81"/>
      <c r="N23" s="69" t="str">
        <f t="shared" ref="N23" si="9">IF(B23="ALE Ville",I23,"")</f>
        <v/>
      </c>
      <c r="O23" s="75"/>
      <c r="P23" s="78"/>
    </row>
    <row r="24" spans="1:16" ht="28.9" customHeight="1" x14ac:dyDescent="0.25">
      <c r="A24" s="32" t="str">
        <f>IF(A23="","",IF(VLOOKUP(A23,'Données de Base'!$E$1:$H$17,2,FALSE)="","",VLOOKUP(A23,'Données de Base'!$E$1:$H$17,2,FALSE)))</f>
        <v/>
      </c>
      <c r="B24" s="85"/>
      <c r="C24" s="85"/>
      <c r="D24" s="10"/>
      <c r="E24" s="11">
        <v>7</v>
      </c>
      <c r="F24" s="10"/>
      <c r="G24" s="11">
        <v>9</v>
      </c>
      <c r="H24" s="10">
        <v>10</v>
      </c>
      <c r="I24" s="70"/>
      <c r="J24" s="70"/>
      <c r="K24" s="70"/>
      <c r="L24" s="73"/>
      <c r="M24" s="82"/>
      <c r="N24" s="70"/>
      <c r="O24" s="76"/>
      <c r="P24" s="79"/>
    </row>
    <row r="25" spans="1:16" x14ac:dyDescent="0.25">
      <c r="A25" s="32" t="str">
        <f>IF(A23="","",IF(VLOOKUP(A23,'Données de Base'!$E$1:$H$17,3,FALSE)="","",VLOOKUP(A23,'Données de Base'!$E$1:$H$17,3,FALSE)))</f>
        <v/>
      </c>
      <c r="B25" s="85"/>
      <c r="C25" s="85"/>
      <c r="D25" s="10">
        <v>13</v>
      </c>
      <c r="E25" s="11">
        <v>14</v>
      </c>
      <c r="F25" s="10"/>
      <c r="G25" s="11">
        <v>16</v>
      </c>
      <c r="H25" s="10">
        <v>17</v>
      </c>
      <c r="I25" s="70"/>
      <c r="J25" s="70"/>
      <c r="K25" s="70"/>
      <c r="L25" s="73"/>
      <c r="M25" s="82"/>
      <c r="N25" s="70"/>
      <c r="O25" s="76"/>
      <c r="P25" s="79"/>
    </row>
    <row r="26" spans="1:16" x14ac:dyDescent="0.25">
      <c r="A26" s="13"/>
      <c r="B26" s="85"/>
      <c r="C26" s="85"/>
      <c r="D26" s="10">
        <v>20</v>
      </c>
      <c r="E26" s="11">
        <v>21</v>
      </c>
      <c r="F26" s="10"/>
      <c r="G26" s="11">
        <v>23</v>
      </c>
      <c r="H26" s="10">
        <v>24</v>
      </c>
      <c r="I26" s="70"/>
      <c r="J26" s="70"/>
      <c r="K26" s="70"/>
      <c r="L26" s="73"/>
      <c r="M26" s="82"/>
      <c r="N26" s="70"/>
      <c r="O26" s="76"/>
      <c r="P26" s="79"/>
    </row>
    <row r="27" spans="1:16" x14ac:dyDescent="0.25">
      <c r="A27" s="13"/>
      <c r="B27" s="85"/>
      <c r="C27" s="85"/>
      <c r="D27" s="10">
        <v>27</v>
      </c>
      <c r="E27" s="11">
        <v>28</v>
      </c>
      <c r="F27" s="10"/>
      <c r="G27" s="11">
        <v>30</v>
      </c>
      <c r="H27" s="10">
        <v>31</v>
      </c>
      <c r="I27" s="70"/>
      <c r="J27" s="70"/>
      <c r="K27" s="70"/>
      <c r="L27" s="73"/>
      <c r="M27" s="82"/>
      <c r="N27" s="70"/>
      <c r="O27" s="76"/>
      <c r="P27" s="79"/>
    </row>
    <row r="28" spans="1:16" ht="15.75" thickBot="1" x14ac:dyDescent="0.3">
      <c r="A28" s="17"/>
      <c r="B28" s="86"/>
      <c r="C28" s="86"/>
      <c r="D28" s="18"/>
      <c r="E28" s="19"/>
      <c r="F28" s="19"/>
      <c r="G28" s="19"/>
      <c r="H28" s="20"/>
      <c r="I28" s="71"/>
      <c r="J28" s="71"/>
      <c r="K28" s="71"/>
      <c r="L28" s="74"/>
      <c r="M28" s="83"/>
      <c r="N28" s="71"/>
      <c r="O28" s="77"/>
      <c r="P28" s="80"/>
    </row>
    <row r="29" spans="1:16" x14ac:dyDescent="0.25">
      <c r="A29" s="5"/>
      <c r="B29" s="84" t="s">
        <v>16</v>
      </c>
      <c r="C29" s="84" t="s">
        <v>15</v>
      </c>
      <c r="D29" s="6"/>
      <c r="E29" s="7"/>
      <c r="F29" s="7">
        <v>1</v>
      </c>
      <c r="G29" s="7">
        <v>2</v>
      </c>
      <c r="H29" s="8">
        <v>3</v>
      </c>
      <c r="I29" s="69" t="str">
        <f>IF(A29="","",IF(C29="Garderie soir",COUNTA(D29:H34)*VLOOKUP(A29,'Données de Base'!$E$1:$I$15,5,FALSE),IF(AND(B29="Ville",C29="Garderie matin"),COUNTA(D29:H34)/2,COUNTA(D29:H34))))</f>
        <v/>
      </c>
      <c r="J29" s="69" t="str">
        <f>IF(OR(B29="ALE Ville",B29="ALE Ecole"),IF(A29="","",VLOOKUP(A29,'Données de Base'!$E$1:$H$17,4,FALSE)),"")</f>
        <v/>
      </c>
      <c r="K29" s="69" t="str">
        <f t="shared" ref="K29" si="10">IF(OR(J29=0,J29=""),"",COUNTA(D29:H34))</f>
        <v/>
      </c>
      <c r="L29" s="72" t="str">
        <f t="shared" ref="L29" si="11">IF(OR(J29="",J29=0),"",J29*2*K29*0.25)</f>
        <v/>
      </c>
      <c r="M29" s="81"/>
      <c r="N29" s="69" t="str">
        <f t="shared" ref="N29" si="12">IF(B29="ALE Ville",I29,"")</f>
        <v/>
      </c>
      <c r="O29" s="75"/>
      <c r="P29" s="78"/>
    </row>
    <row r="30" spans="1:16" x14ac:dyDescent="0.25">
      <c r="A30" s="32" t="str">
        <f>IF(A29="","",IF(VLOOKUP(A29,'Données de Base'!$E$1:$H$17,2,FALSE)="","",VLOOKUP(A29,'Données de Base'!$E$1:$H$17,2,FALSE)))</f>
        <v/>
      </c>
      <c r="B30" s="85"/>
      <c r="C30" s="85"/>
      <c r="D30" s="10"/>
      <c r="E30" s="11">
        <v>7</v>
      </c>
      <c r="F30" s="10">
        <v>8</v>
      </c>
      <c r="G30" s="11">
        <v>9</v>
      </c>
      <c r="H30" s="10">
        <v>10</v>
      </c>
      <c r="I30" s="70"/>
      <c r="J30" s="70"/>
      <c r="K30" s="70"/>
      <c r="L30" s="73"/>
      <c r="M30" s="82"/>
      <c r="N30" s="70"/>
      <c r="O30" s="76"/>
      <c r="P30" s="79"/>
    </row>
    <row r="31" spans="1:16" x14ac:dyDescent="0.25">
      <c r="A31" s="32" t="str">
        <f>IF(A29="","",IF(VLOOKUP(A29,'Données de Base'!$E$1:$H$17,3,FALSE)="","",VLOOKUP(A29,'Données de Base'!$E$1:$H$17,3,FALSE)))</f>
        <v/>
      </c>
      <c r="B31" s="85"/>
      <c r="C31" s="85"/>
      <c r="D31" s="10">
        <v>13</v>
      </c>
      <c r="E31" s="11">
        <v>14</v>
      </c>
      <c r="F31" s="10">
        <v>15</v>
      </c>
      <c r="G31" s="11">
        <v>16</v>
      </c>
      <c r="H31" s="10">
        <v>17</v>
      </c>
      <c r="I31" s="70"/>
      <c r="J31" s="70"/>
      <c r="K31" s="70"/>
      <c r="L31" s="73"/>
      <c r="M31" s="82"/>
      <c r="N31" s="70"/>
      <c r="O31" s="76"/>
      <c r="P31" s="79"/>
    </row>
    <row r="32" spans="1:16" x14ac:dyDescent="0.25">
      <c r="A32" s="13"/>
      <c r="B32" s="85"/>
      <c r="C32" s="85"/>
      <c r="D32" s="10">
        <v>20</v>
      </c>
      <c r="E32" s="11">
        <v>21</v>
      </c>
      <c r="F32" s="10">
        <v>22</v>
      </c>
      <c r="G32" s="11">
        <v>23</v>
      </c>
      <c r="H32" s="10">
        <v>24</v>
      </c>
      <c r="I32" s="70"/>
      <c r="J32" s="70"/>
      <c r="K32" s="70"/>
      <c r="L32" s="73"/>
      <c r="M32" s="82"/>
      <c r="N32" s="70"/>
      <c r="O32" s="76"/>
      <c r="P32" s="79"/>
    </row>
    <row r="33" spans="1:16" x14ac:dyDescent="0.25">
      <c r="A33" s="13"/>
      <c r="B33" s="85"/>
      <c r="C33" s="85"/>
      <c r="D33" s="10">
        <v>27</v>
      </c>
      <c r="E33" s="11">
        <v>28</v>
      </c>
      <c r="F33" s="10">
        <v>29</v>
      </c>
      <c r="G33" s="11">
        <v>30</v>
      </c>
      <c r="H33" s="10">
        <v>31</v>
      </c>
      <c r="I33" s="70"/>
      <c r="J33" s="70"/>
      <c r="K33" s="70"/>
      <c r="L33" s="73"/>
      <c r="M33" s="82"/>
      <c r="N33" s="70"/>
      <c r="O33" s="76"/>
      <c r="P33" s="79"/>
    </row>
    <row r="34" spans="1:16" ht="15.75" thickBot="1" x14ac:dyDescent="0.3">
      <c r="A34" s="17"/>
      <c r="B34" s="86"/>
      <c r="C34" s="86"/>
      <c r="D34" s="18"/>
      <c r="E34" s="19"/>
      <c r="F34" s="19"/>
      <c r="G34" s="19"/>
      <c r="H34" s="20"/>
      <c r="I34" s="71"/>
      <c r="J34" s="71"/>
      <c r="K34" s="71"/>
      <c r="L34" s="74"/>
      <c r="M34" s="83"/>
      <c r="N34" s="71"/>
      <c r="O34" s="77"/>
      <c r="P34" s="80"/>
    </row>
    <row r="35" spans="1:16" x14ac:dyDescent="0.25">
      <c r="A35" s="5"/>
      <c r="B35" s="84" t="s">
        <v>16</v>
      </c>
      <c r="C35" s="84" t="s">
        <v>17</v>
      </c>
      <c r="D35" s="6"/>
      <c r="E35" s="7"/>
      <c r="F35" s="7"/>
      <c r="G35" s="7">
        <v>2</v>
      </c>
      <c r="H35" s="8">
        <v>3</v>
      </c>
      <c r="I35" s="69" t="str">
        <f>IF(A35="","",IF(C35="Garderie soir",COUNTA(D35:H40)*VLOOKUP(A35,'Données de Base'!$E$1:$I$15,5,FALSE),IF(AND(B35="Ville",C35="Garderie matin"),COUNTA(D35:H40)/2,COUNTA(D35:H40))))</f>
        <v/>
      </c>
      <c r="J35" s="69" t="str">
        <f>IF(OR(B35="ALE Ville",B35="ALE Ecole"),IF(A35="","",VLOOKUP(A35,'Données de Base'!$E$1:$H$17,4,FALSE)),"")</f>
        <v/>
      </c>
      <c r="K35" s="69" t="str">
        <f t="shared" ref="K35" si="13">IF(OR(J35=0,J35=""),"",COUNTA(D35:H40))</f>
        <v/>
      </c>
      <c r="L35" s="72" t="str">
        <f t="shared" ref="L35" si="14">IF(OR(J35="",J35=0),"",J35*2*K35*0.25)</f>
        <v/>
      </c>
      <c r="M35" s="81"/>
      <c r="N35" s="69" t="str">
        <f t="shared" ref="N35" si="15">IF(B35="ALE Ville",I35,"")</f>
        <v/>
      </c>
      <c r="O35" s="75"/>
      <c r="P35" s="78"/>
    </row>
    <row r="36" spans="1:16" x14ac:dyDescent="0.25">
      <c r="A36" s="32" t="str">
        <f>IF(A35="","",IF(VLOOKUP(A35,'Données de Base'!$E$1:$H$17,2,FALSE)="","",VLOOKUP(A35,'Données de Base'!$E$1:$H$17,2,FALSE)))</f>
        <v/>
      </c>
      <c r="B36" s="85"/>
      <c r="C36" s="85"/>
      <c r="D36" s="10"/>
      <c r="E36" s="11">
        <v>7</v>
      </c>
      <c r="F36" s="10"/>
      <c r="G36" s="11">
        <v>9</v>
      </c>
      <c r="H36" s="10">
        <v>10</v>
      </c>
      <c r="I36" s="70"/>
      <c r="J36" s="70"/>
      <c r="K36" s="70"/>
      <c r="L36" s="73"/>
      <c r="M36" s="82"/>
      <c r="N36" s="70"/>
      <c r="O36" s="76"/>
      <c r="P36" s="79"/>
    </row>
    <row r="37" spans="1:16" x14ac:dyDescent="0.25">
      <c r="A37" s="32" t="str">
        <f>IF(A35="","",IF(VLOOKUP(A35,'Données de Base'!$E$1:$H$17,3,FALSE)="","",VLOOKUP(A35,'Données de Base'!$E$1:$H$17,3,FALSE)))</f>
        <v/>
      </c>
      <c r="B37" s="85"/>
      <c r="C37" s="85"/>
      <c r="D37" s="10">
        <v>13</v>
      </c>
      <c r="E37" s="11">
        <v>14</v>
      </c>
      <c r="F37" s="10"/>
      <c r="G37" s="11">
        <v>16</v>
      </c>
      <c r="H37" s="10">
        <v>17</v>
      </c>
      <c r="I37" s="70"/>
      <c r="J37" s="70"/>
      <c r="K37" s="70"/>
      <c r="L37" s="73"/>
      <c r="M37" s="82"/>
      <c r="N37" s="70"/>
      <c r="O37" s="76"/>
      <c r="P37" s="79"/>
    </row>
    <row r="38" spans="1:16" x14ac:dyDescent="0.25">
      <c r="A38" s="13"/>
      <c r="B38" s="85"/>
      <c r="C38" s="85"/>
      <c r="D38" s="10">
        <v>20</v>
      </c>
      <c r="E38" s="11">
        <v>21</v>
      </c>
      <c r="F38" s="10"/>
      <c r="G38" s="11">
        <v>23</v>
      </c>
      <c r="H38" s="10">
        <v>24</v>
      </c>
      <c r="I38" s="70"/>
      <c r="J38" s="70"/>
      <c r="K38" s="70"/>
      <c r="L38" s="73"/>
      <c r="M38" s="82"/>
      <c r="N38" s="70"/>
      <c r="O38" s="76"/>
      <c r="P38" s="79"/>
    </row>
    <row r="39" spans="1:16" x14ac:dyDescent="0.25">
      <c r="A39" s="13"/>
      <c r="B39" s="85"/>
      <c r="C39" s="85"/>
      <c r="D39" s="10">
        <v>27</v>
      </c>
      <c r="E39" s="11">
        <v>28</v>
      </c>
      <c r="F39" s="10"/>
      <c r="G39" s="11">
        <v>30</v>
      </c>
      <c r="H39" s="10">
        <v>31</v>
      </c>
      <c r="I39" s="70"/>
      <c r="J39" s="70"/>
      <c r="K39" s="70"/>
      <c r="L39" s="73"/>
      <c r="M39" s="82"/>
      <c r="N39" s="70"/>
      <c r="O39" s="76"/>
      <c r="P39" s="79"/>
    </row>
    <row r="40" spans="1:16" ht="15.75" thickBot="1" x14ac:dyDescent="0.3">
      <c r="A40" s="17"/>
      <c r="B40" s="86"/>
      <c r="C40" s="86"/>
      <c r="D40" s="18"/>
      <c r="E40" s="19"/>
      <c r="F40" s="19"/>
      <c r="G40" s="19"/>
      <c r="H40" s="20"/>
      <c r="I40" s="71"/>
      <c r="J40" s="71"/>
      <c r="K40" s="71"/>
      <c r="L40" s="74"/>
      <c r="M40" s="83"/>
      <c r="N40" s="71"/>
      <c r="O40" s="77"/>
      <c r="P40" s="80"/>
    </row>
    <row r="41" spans="1:16" x14ac:dyDescent="0.25">
      <c r="A41" s="5"/>
      <c r="B41" s="84" t="s">
        <v>16</v>
      </c>
      <c r="C41" s="84" t="s">
        <v>14</v>
      </c>
      <c r="D41" s="6"/>
      <c r="E41" s="7"/>
      <c r="F41" s="7">
        <v>1</v>
      </c>
      <c r="G41" s="7">
        <v>2</v>
      </c>
      <c r="H41" s="8">
        <v>3</v>
      </c>
      <c r="I41" s="69" t="str">
        <f>IF(A41="","",IF(C41="Garderie soir",COUNTA(D41:H46)*VLOOKUP(A41,'Données de Base'!$E$1:$I$15,5,FALSE),IF(AND(B41="Ville",C41="Garderie matin"),COUNTA(D41:H46)/2,COUNTA(D41:H46))))</f>
        <v/>
      </c>
      <c r="J41" s="69" t="str">
        <f>IF(OR(B41="ALE Ville",B41="ALE Ecole"),IF(A41="","",VLOOKUP(A41,'Données de Base'!$E$1:$H$17,4,FALSE)),"")</f>
        <v/>
      </c>
      <c r="K41" s="69" t="str">
        <f t="shared" ref="K41" si="16">IF(OR(J41=0,J41=""),"",COUNTA(D41:H46))</f>
        <v/>
      </c>
      <c r="L41" s="72" t="str">
        <f t="shared" ref="L41" si="17">IF(OR(J41="",J41=0),"",J41*2*K41*0.25)</f>
        <v/>
      </c>
      <c r="M41" s="81"/>
      <c r="N41" s="69" t="str">
        <f t="shared" ref="N41" si="18">IF(B41="ALE Ville",I41,"")</f>
        <v/>
      </c>
      <c r="O41" s="75"/>
      <c r="P41" s="78"/>
    </row>
    <row r="42" spans="1:16" x14ac:dyDescent="0.25">
      <c r="A42" s="32" t="str">
        <f>IF(A41="","",IF(VLOOKUP(A41,'Données de Base'!$E$1:$H$17,2,FALSE)="","",VLOOKUP(A41,'Données de Base'!$E$1:$H$17,2,FALSE)))</f>
        <v/>
      </c>
      <c r="B42" s="85"/>
      <c r="C42" s="85"/>
      <c r="D42" s="10"/>
      <c r="E42" s="11">
        <v>7</v>
      </c>
      <c r="F42" s="10">
        <v>8</v>
      </c>
      <c r="G42" s="11">
        <v>9</v>
      </c>
      <c r="H42" s="10">
        <v>10</v>
      </c>
      <c r="I42" s="70"/>
      <c r="J42" s="70"/>
      <c r="K42" s="70"/>
      <c r="L42" s="73"/>
      <c r="M42" s="82"/>
      <c r="N42" s="70"/>
      <c r="O42" s="76"/>
      <c r="P42" s="79"/>
    </row>
    <row r="43" spans="1:16" x14ac:dyDescent="0.25">
      <c r="A43" s="32" t="str">
        <f>IF(A41="","",IF(VLOOKUP(A41,'Données de Base'!$E$1:$H$17,3,FALSE)="","",VLOOKUP(A41,'Données de Base'!$E$1:$H$17,3,FALSE)))</f>
        <v/>
      </c>
      <c r="B43" s="85"/>
      <c r="C43" s="85"/>
      <c r="D43" s="10">
        <v>13</v>
      </c>
      <c r="E43" s="11">
        <v>14</v>
      </c>
      <c r="F43" s="10">
        <v>15</v>
      </c>
      <c r="G43" s="11">
        <v>16</v>
      </c>
      <c r="H43" s="10">
        <v>17</v>
      </c>
      <c r="I43" s="70"/>
      <c r="J43" s="70"/>
      <c r="K43" s="70"/>
      <c r="L43" s="73"/>
      <c r="M43" s="82"/>
      <c r="N43" s="70"/>
      <c r="O43" s="76"/>
      <c r="P43" s="79"/>
    </row>
    <row r="44" spans="1:16" x14ac:dyDescent="0.25">
      <c r="A44" s="13"/>
      <c r="B44" s="85"/>
      <c r="C44" s="85"/>
      <c r="D44" s="10">
        <v>20</v>
      </c>
      <c r="E44" s="11">
        <v>21</v>
      </c>
      <c r="F44" s="10">
        <v>22</v>
      </c>
      <c r="G44" s="11">
        <v>23</v>
      </c>
      <c r="H44" s="10">
        <v>24</v>
      </c>
      <c r="I44" s="70"/>
      <c r="J44" s="70"/>
      <c r="K44" s="70"/>
      <c r="L44" s="73"/>
      <c r="M44" s="82"/>
      <c r="N44" s="70"/>
      <c r="O44" s="76"/>
      <c r="P44" s="79"/>
    </row>
    <row r="45" spans="1:16" x14ac:dyDescent="0.25">
      <c r="A45" s="13"/>
      <c r="B45" s="85"/>
      <c r="C45" s="85"/>
      <c r="D45" s="10">
        <v>27</v>
      </c>
      <c r="E45" s="11">
        <v>28</v>
      </c>
      <c r="F45" s="10">
        <v>29</v>
      </c>
      <c r="G45" s="11">
        <v>30</v>
      </c>
      <c r="H45" s="10">
        <v>31</v>
      </c>
      <c r="I45" s="70"/>
      <c r="J45" s="70"/>
      <c r="K45" s="70"/>
      <c r="L45" s="73"/>
      <c r="M45" s="82"/>
      <c r="N45" s="70"/>
      <c r="O45" s="76"/>
      <c r="P45" s="79"/>
    </row>
    <row r="46" spans="1:16" ht="15.75" thickBot="1" x14ac:dyDescent="0.3">
      <c r="A46" s="17"/>
      <c r="B46" s="86"/>
      <c r="C46" s="86"/>
      <c r="D46" s="18"/>
      <c r="E46" s="19"/>
      <c r="F46" s="19"/>
      <c r="G46" s="19"/>
      <c r="H46" s="20"/>
      <c r="I46" s="71"/>
      <c r="J46" s="71"/>
      <c r="K46" s="71"/>
      <c r="L46" s="74"/>
      <c r="M46" s="83"/>
      <c r="N46" s="71"/>
      <c r="O46" s="77"/>
      <c r="P46" s="80"/>
    </row>
    <row r="47" spans="1:16" x14ac:dyDescent="0.25">
      <c r="A47" s="5"/>
      <c r="B47" s="84"/>
      <c r="C47" s="84"/>
      <c r="D47" s="6"/>
      <c r="E47" s="7"/>
      <c r="F47" s="7">
        <v>1</v>
      </c>
      <c r="G47" s="7">
        <v>2</v>
      </c>
      <c r="H47" s="8">
        <v>3</v>
      </c>
      <c r="I47" s="69" t="str">
        <f>IF(A47="","",IF(C47="Garderie soir",COUNTA(D47:H52)*VLOOKUP(A47,'Données de Base'!$E$1:$I$15,5,FALSE),IF(AND(B47="Ville",C47="Garderie matin"),COUNTA(D47:H52)/2,COUNTA(D47:H52))))</f>
        <v/>
      </c>
      <c r="J47" s="69" t="str">
        <f>IF(OR(B47="ALE Ville",B47="ALE Ecole"),IF(A47="","",VLOOKUP(A47,'Données de Base'!$E$1:$H$17,4,FALSE)),"")</f>
        <v/>
      </c>
      <c r="K47" s="69" t="str">
        <f t="shared" ref="K47" si="19">IF(OR(J47=0,J47=""),"",COUNTA(D47:H52))</f>
        <v/>
      </c>
      <c r="L47" s="72" t="str">
        <f t="shared" ref="L47" si="20">IF(OR(J47="",J47=0),"",J47*2*K47*0.25)</f>
        <v/>
      </c>
      <c r="M47" s="81"/>
      <c r="N47" s="69" t="str">
        <f t="shared" ref="N47" si="21">IF(B47="ALE Ville",I47,"")</f>
        <v/>
      </c>
      <c r="O47" s="75"/>
      <c r="P47" s="78"/>
    </row>
    <row r="48" spans="1:16" x14ac:dyDescent="0.25">
      <c r="A48" s="32"/>
      <c r="B48" s="85"/>
      <c r="C48" s="85"/>
      <c r="D48" s="10"/>
      <c r="E48" s="11">
        <v>7</v>
      </c>
      <c r="F48" s="10">
        <v>8</v>
      </c>
      <c r="G48" s="11">
        <v>9</v>
      </c>
      <c r="H48" s="10">
        <v>10</v>
      </c>
      <c r="I48" s="70"/>
      <c r="J48" s="70"/>
      <c r="K48" s="70"/>
      <c r="L48" s="73"/>
      <c r="M48" s="82"/>
      <c r="N48" s="70"/>
      <c r="O48" s="76"/>
      <c r="P48" s="79"/>
    </row>
    <row r="49" spans="1:16" x14ac:dyDescent="0.25">
      <c r="A49" s="32"/>
      <c r="B49" s="85"/>
      <c r="C49" s="85"/>
      <c r="D49" s="10">
        <v>13</v>
      </c>
      <c r="E49" s="11">
        <v>14</v>
      </c>
      <c r="F49" s="10">
        <v>15</v>
      </c>
      <c r="G49" s="11">
        <v>16</v>
      </c>
      <c r="H49" s="10">
        <v>17</v>
      </c>
      <c r="I49" s="70"/>
      <c r="J49" s="70"/>
      <c r="K49" s="70"/>
      <c r="L49" s="73"/>
      <c r="M49" s="82"/>
      <c r="N49" s="70"/>
      <c r="O49" s="76"/>
      <c r="P49" s="79"/>
    </row>
    <row r="50" spans="1:16" x14ac:dyDescent="0.25">
      <c r="A50" s="13"/>
      <c r="B50" s="85"/>
      <c r="C50" s="85"/>
      <c r="D50" s="10">
        <v>20</v>
      </c>
      <c r="E50" s="11">
        <v>21</v>
      </c>
      <c r="F50" s="10">
        <v>22</v>
      </c>
      <c r="G50" s="11">
        <v>23</v>
      </c>
      <c r="H50" s="10">
        <v>24</v>
      </c>
      <c r="I50" s="70"/>
      <c r="J50" s="70"/>
      <c r="K50" s="70"/>
      <c r="L50" s="73"/>
      <c r="M50" s="82"/>
      <c r="N50" s="70"/>
      <c r="O50" s="76"/>
      <c r="P50" s="79"/>
    </row>
    <row r="51" spans="1:16" x14ac:dyDescent="0.25">
      <c r="A51" s="13"/>
      <c r="B51" s="85"/>
      <c r="C51" s="85"/>
      <c r="D51" s="10">
        <v>27</v>
      </c>
      <c r="E51" s="11">
        <v>28</v>
      </c>
      <c r="F51" s="10">
        <v>29</v>
      </c>
      <c r="G51" s="11">
        <v>30</v>
      </c>
      <c r="H51" s="10">
        <v>31</v>
      </c>
      <c r="I51" s="70"/>
      <c r="J51" s="70"/>
      <c r="K51" s="70"/>
      <c r="L51" s="73"/>
      <c r="M51" s="82"/>
      <c r="N51" s="70"/>
      <c r="O51" s="76"/>
      <c r="P51" s="79"/>
    </row>
    <row r="52" spans="1:16" ht="15.75" thickBot="1" x14ac:dyDescent="0.3">
      <c r="A52" s="17"/>
      <c r="B52" s="86"/>
      <c r="C52" s="86"/>
      <c r="D52" s="18"/>
      <c r="E52" s="19"/>
      <c r="F52" s="19"/>
      <c r="G52" s="19"/>
      <c r="H52" s="20"/>
      <c r="I52" s="71"/>
      <c r="J52" s="71"/>
      <c r="K52" s="71"/>
      <c r="L52" s="74"/>
      <c r="M52" s="83"/>
      <c r="N52" s="71"/>
      <c r="O52" s="77"/>
      <c r="P52" s="80"/>
    </row>
    <row r="53" spans="1:16" x14ac:dyDescent="0.25">
      <c r="A53" s="5"/>
      <c r="B53" s="84"/>
      <c r="C53" s="84"/>
      <c r="D53" s="6"/>
      <c r="E53" s="7"/>
      <c r="F53" s="7">
        <v>1</v>
      </c>
      <c r="G53" s="7">
        <v>2</v>
      </c>
      <c r="H53" s="8">
        <v>3</v>
      </c>
      <c r="I53" s="69" t="str">
        <f>IF(A53="","",IF(C53="Garderie soir",COUNTA(D53:H58)*VLOOKUP(A53,'Données de Base'!$E$1:$I$15,5,FALSE),IF(AND(B53="Ville",C53="Garderie matin"),COUNTA(D53:H58)/2,COUNTA(D53:H58))))</f>
        <v/>
      </c>
      <c r="J53" s="69" t="str">
        <f>IF(OR(B53="ALE Ville",B53="ALE Ecole"),IF(A53="","",VLOOKUP(A53,'Données de Base'!$E$1:$H$17,4,FALSE)),"")</f>
        <v/>
      </c>
      <c r="K53" s="69" t="str">
        <f t="shared" ref="K53" si="22">IF(OR(J53=0,J53=""),"",COUNTA(D53:H58))</f>
        <v/>
      </c>
      <c r="L53" s="72" t="str">
        <f t="shared" ref="L53" si="23">IF(OR(J53="",J53=0),"",J53*2*K53*0.25)</f>
        <v/>
      </c>
      <c r="M53" s="81"/>
      <c r="N53" s="69" t="str">
        <f t="shared" ref="N53" si="24">IF(B53="ALE Ville",I53,"")</f>
        <v/>
      </c>
      <c r="O53" s="75"/>
      <c r="P53" s="78"/>
    </row>
    <row r="54" spans="1:16" x14ac:dyDescent="0.25">
      <c r="A54" s="32" t="str">
        <f>IF(A53="","",IF(VLOOKUP(A53,'Données de Base'!$E$1:$H$17,2,FALSE)="","",VLOOKUP(A53,'Données de Base'!$E$1:$H$17,2,FALSE)))</f>
        <v/>
      </c>
      <c r="B54" s="85"/>
      <c r="C54" s="85"/>
      <c r="D54" s="10"/>
      <c r="E54" s="11">
        <v>7</v>
      </c>
      <c r="F54" s="10">
        <v>8</v>
      </c>
      <c r="G54" s="11">
        <v>9</v>
      </c>
      <c r="H54" s="10">
        <v>10</v>
      </c>
      <c r="I54" s="70"/>
      <c r="J54" s="70"/>
      <c r="K54" s="70"/>
      <c r="L54" s="73"/>
      <c r="M54" s="82"/>
      <c r="N54" s="70"/>
      <c r="O54" s="76"/>
      <c r="P54" s="79"/>
    </row>
    <row r="55" spans="1:16" x14ac:dyDescent="0.25">
      <c r="A55" s="32" t="str">
        <f>IF(A53="","",IF(VLOOKUP(A53,'Données de Base'!$E$1:$H$17,3,FALSE)="","",VLOOKUP(A53,'Données de Base'!$E$1:$H$17,3,FALSE)))</f>
        <v/>
      </c>
      <c r="B55" s="85"/>
      <c r="C55" s="85"/>
      <c r="D55" s="10">
        <v>13</v>
      </c>
      <c r="E55" s="11">
        <v>14</v>
      </c>
      <c r="F55" s="10">
        <v>15</v>
      </c>
      <c r="G55" s="11">
        <v>16</v>
      </c>
      <c r="H55" s="10">
        <v>17</v>
      </c>
      <c r="I55" s="70"/>
      <c r="J55" s="70"/>
      <c r="K55" s="70"/>
      <c r="L55" s="73"/>
      <c r="M55" s="82"/>
      <c r="N55" s="70"/>
      <c r="O55" s="76"/>
      <c r="P55" s="79"/>
    </row>
    <row r="56" spans="1:16" ht="16.5" customHeight="1" x14ac:dyDescent="0.25">
      <c r="A56" s="13"/>
      <c r="B56" s="85"/>
      <c r="C56" s="85"/>
      <c r="D56" s="10">
        <v>20</v>
      </c>
      <c r="E56" s="11">
        <v>21</v>
      </c>
      <c r="F56" s="10">
        <v>22</v>
      </c>
      <c r="G56" s="11">
        <v>23</v>
      </c>
      <c r="H56" s="10">
        <v>24</v>
      </c>
      <c r="I56" s="70"/>
      <c r="J56" s="70"/>
      <c r="K56" s="70"/>
      <c r="L56" s="73"/>
      <c r="M56" s="82"/>
      <c r="N56" s="70"/>
      <c r="O56" s="76"/>
      <c r="P56" s="79"/>
    </row>
    <row r="57" spans="1:16" ht="16.5" customHeight="1" x14ac:dyDescent="0.25">
      <c r="A57" s="13"/>
      <c r="B57" s="85"/>
      <c r="C57" s="85"/>
      <c r="D57" s="10">
        <v>27</v>
      </c>
      <c r="E57" s="11">
        <v>28</v>
      </c>
      <c r="F57" s="10">
        <v>29</v>
      </c>
      <c r="G57" s="11">
        <v>30</v>
      </c>
      <c r="H57" s="10">
        <v>31</v>
      </c>
      <c r="I57" s="70"/>
      <c r="J57" s="70"/>
      <c r="K57" s="70"/>
      <c r="L57" s="73"/>
      <c r="M57" s="82"/>
      <c r="N57" s="70"/>
      <c r="O57" s="76"/>
      <c r="P57" s="79"/>
    </row>
    <row r="58" spans="1:16" ht="16.5" customHeight="1" thickBot="1" x14ac:dyDescent="0.3">
      <c r="A58" s="17"/>
      <c r="B58" s="86"/>
      <c r="C58" s="86"/>
      <c r="D58" s="18"/>
      <c r="E58" s="19"/>
      <c r="F58" s="19"/>
      <c r="G58" s="19"/>
      <c r="H58" s="20"/>
      <c r="I58" s="71"/>
      <c r="J58" s="71"/>
      <c r="K58" s="71"/>
      <c r="L58" s="74"/>
      <c r="M58" s="83"/>
      <c r="N58" s="71"/>
      <c r="O58" s="77"/>
      <c r="P58" s="80"/>
    </row>
    <row r="59" spans="1:16" x14ac:dyDescent="0.25">
      <c r="A59" s="5"/>
      <c r="B59" s="84"/>
      <c r="C59" s="84"/>
      <c r="D59" s="6"/>
      <c r="E59" s="7"/>
      <c r="F59" s="7">
        <v>1</v>
      </c>
      <c r="G59" s="7">
        <v>2</v>
      </c>
      <c r="H59" s="8">
        <v>3</v>
      </c>
      <c r="I59" s="69" t="str">
        <f>IF(A59="","",IF(C59="Garderie soir",COUNTA(D59:H64)*VLOOKUP(A59,'Données de Base'!$E$1:$I$15,5,FALSE),IF(AND(B59="Ville",C59="Garderie matin"),COUNTA(D59:H64)/2,COUNTA(D59:H64))))</f>
        <v/>
      </c>
      <c r="J59" s="69" t="str">
        <f>IF(OR(B59="ALE Ville",B59="ALE Ecole"),IF(A59="","",VLOOKUP(A59,'Données de Base'!$E$1:$H$17,4,FALSE)),"")</f>
        <v/>
      </c>
      <c r="K59" s="69" t="str">
        <f t="shared" ref="K59" si="25">IF(OR(J59=0,J59=""),"",COUNTA(D59:H64))</f>
        <v/>
      </c>
      <c r="L59" s="72" t="str">
        <f t="shared" ref="L59" si="26">IF(OR(J59="",J59=0),"",J59*2*K59*0.25)</f>
        <v/>
      </c>
      <c r="M59" s="81"/>
      <c r="N59" s="69" t="str">
        <f t="shared" ref="N59" si="27">IF(B59="ALE Ville",I59,"")</f>
        <v/>
      </c>
      <c r="O59" s="75"/>
      <c r="P59" s="78"/>
    </row>
    <row r="60" spans="1:16" x14ac:dyDescent="0.25">
      <c r="A60" s="32" t="str">
        <f>IF(A59="","",IF(VLOOKUP(A59,'Données de Base'!$E$1:$H$17,2,FALSE)="","",VLOOKUP(A59,'Données de Base'!$E$1:$H$17,2,FALSE)))</f>
        <v/>
      </c>
      <c r="B60" s="85"/>
      <c r="C60" s="85"/>
      <c r="D60" s="10"/>
      <c r="E60" s="11">
        <v>7</v>
      </c>
      <c r="F60" s="10">
        <v>8</v>
      </c>
      <c r="G60" s="11">
        <v>9</v>
      </c>
      <c r="H60" s="10">
        <v>10</v>
      </c>
      <c r="I60" s="70"/>
      <c r="J60" s="70"/>
      <c r="K60" s="70"/>
      <c r="L60" s="73"/>
      <c r="M60" s="82"/>
      <c r="N60" s="70"/>
      <c r="O60" s="76"/>
      <c r="P60" s="79"/>
    </row>
    <row r="61" spans="1:16" x14ac:dyDescent="0.25">
      <c r="A61" s="32" t="str">
        <f>IF(A59="","",IF(VLOOKUP(A59,'Données de Base'!$E$1:$H$17,3,FALSE)="","",VLOOKUP(A59,'Données de Base'!$E$1:$H$17,3,FALSE)))</f>
        <v/>
      </c>
      <c r="B61" s="85"/>
      <c r="C61" s="85"/>
      <c r="D61" s="10">
        <v>13</v>
      </c>
      <c r="E61" s="11">
        <v>14</v>
      </c>
      <c r="F61" s="10">
        <v>15</v>
      </c>
      <c r="G61" s="11">
        <v>16</v>
      </c>
      <c r="H61" s="10">
        <v>17</v>
      </c>
      <c r="I61" s="70"/>
      <c r="J61" s="70"/>
      <c r="K61" s="70"/>
      <c r="L61" s="73"/>
      <c r="M61" s="82"/>
      <c r="N61" s="70"/>
      <c r="O61" s="76"/>
      <c r="P61" s="79"/>
    </row>
    <row r="62" spans="1:16" ht="16.5" customHeight="1" x14ac:dyDescent="0.25">
      <c r="A62" s="13"/>
      <c r="B62" s="85"/>
      <c r="C62" s="85"/>
      <c r="D62" s="10">
        <v>20</v>
      </c>
      <c r="E62" s="11">
        <v>21</v>
      </c>
      <c r="F62" s="10">
        <v>22</v>
      </c>
      <c r="G62" s="11">
        <v>23</v>
      </c>
      <c r="H62" s="10">
        <v>24</v>
      </c>
      <c r="I62" s="70"/>
      <c r="J62" s="70"/>
      <c r="K62" s="70"/>
      <c r="L62" s="73"/>
      <c r="M62" s="82"/>
      <c r="N62" s="70"/>
      <c r="O62" s="76"/>
      <c r="P62" s="79"/>
    </row>
    <row r="63" spans="1:16" ht="16.5" customHeight="1" x14ac:dyDescent="0.25">
      <c r="A63" s="13"/>
      <c r="B63" s="85"/>
      <c r="C63" s="85"/>
      <c r="D63" s="10">
        <v>27</v>
      </c>
      <c r="E63" s="11">
        <v>28</v>
      </c>
      <c r="F63" s="10">
        <v>29</v>
      </c>
      <c r="G63" s="11">
        <v>30</v>
      </c>
      <c r="H63" s="10">
        <v>31</v>
      </c>
      <c r="I63" s="70"/>
      <c r="J63" s="70"/>
      <c r="K63" s="70"/>
      <c r="L63" s="73"/>
      <c r="M63" s="82"/>
      <c r="N63" s="70"/>
      <c r="O63" s="76"/>
      <c r="P63" s="79"/>
    </row>
    <row r="64" spans="1:16" ht="16.5" customHeight="1" thickBot="1" x14ac:dyDescent="0.3">
      <c r="A64" s="17"/>
      <c r="B64" s="86"/>
      <c r="C64" s="86"/>
      <c r="D64" s="18"/>
      <c r="E64" s="19"/>
      <c r="F64" s="19"/>
      <c r="G64" s="19"/>
      <c r="H64" s="20"/>
      <c r="I64" s="71"/>
      <c r="J64" s="71"/>
      <c r="K64" s="71"/>
      <c r="L64" s="74"/>
      <c r="M64" s="83"/>
      <c r="N64" s="71"/>
      <c r="O64" s="77"/>
      <c r="P64" s="80"/>
    </row>
    <row r="65" spans="1:16" ht="19.5" thickBot="1" x14ac:dyDescent="0.3">
      <c r="A65" s="87" t="s">
        <v>23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21">
        <f>SUM(N1:N58)</f>
        <v>0</v>
      </c>
      <c r="O65" s="4"/>
      <c r="P65" s="22"/>
    </row>
    <row r="66" spans="1:16" x14ac:dyDescent="0.25">
      <c r="A66" s="23"/>
      <c r="B66" s="22"/>
      <c r="C66" s="22"/>
      <c r="D66"/>
      <c r="E66"/>
      <c r="F66"/>
      <c r="G66"/>
      <c r="H66"/>
      <c r="I66" s="22"/>
      <c r="J66" s="22"/>
      <c r="K66" s="22"/>
      <c r="L66" s="24"/>
      <c r="M66" s="24"/>
      <c r="N66" s="22"/>
      <c r="O66" s="4"/>
      <c r="P66" s="22"/>
    </row>
    <row r="67" spans="1:16" x14ac:dyDescent="0.25">
      <c r="A67" s="25" t="s">
        <v>24</v>
      </c>
      <c r="B67" s="25"/>
      <c r="C67" s="26"/>
      <c r="D67" s="26"/>
      <c r="E67" s="26"/>
      <c r="F67" s="26"/>
      <c r="G67" s="26"/>
      <c r="H67" s="26"/>
      <c r="I67" s="25"/>
      <c r="J67" s="27"/>
      <c r="K67" s="27"/>
      <c r="L67" s="27"/>
      <c r="M67" s="27"/>
      <c r="N67" s="28"/>
      <c r="O67" s="29"/>
      <c r="P67" s="29"/>
    </row>
    <row r="68" spans="1:16" x14ac:dyDescent="0.25">
      <c r="A68" s="25"/>
      <c r="B68" s="30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30" t="s">
        <v>25</v>
      </c>
      <c r="N68" s="30"/>
    </row>
    <row r="69" spans="1:16" x14ac:dyDescent="0.25">
      <c r="A69" s="25" t="s">
        <v>26</v>
      </c>
      <c r="B69" s="30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30" t="s">
        <v>26</v>
      </c>
      <c r="N69" s="30"/>
    </row>
  </sheetData>
  <mergeCells count="104">
    <mergeCell ref="P59:P64"/>
    <mergeCell ref="M53:M58"/>
    <mergeCell ref="N53:N58"/>
    <mergeCell ref="O53:O58"/>
    <mergeCell ref="P53:P58"/>
    <mergeCell ref="A65:M65"/>
    <mergeCell ref="B59:B64"/>
    <mergeCell ref="C59:C64"/>
    <mergeCell ref="I59:I64"/>
    <mergeCell ref="J59:J64"/>
    <mergeCell ref="K59:K64"/>
    <mergeCell ref="L59:L64"/>
    <mergeCell ref="M59:M64"/>
    <mergeCell ref="N59:N64"/>
    <mergeCell ref="O59:O64"/>
    <mergeCell ref="B41:B46"/>
    <mergeCell ref="C41:C46"/>
    <mergeCell ref="I41:I46"/>
    <mergeCell ref="J41:J46"/>
    <mergeCell ref="K41:K46"/>
    <mergeCell ref="L41:L46"/>
    <mergeCell ref="P47:P52"/>
    <mergeCell ref="B53:B58"/>
    <mergeCell ref="C53:C58"/>
    <mergeCell ref="I53:I58"/>
    <mergeCell ref="J53:J58"/>
    <mergeCell ref="K53:K58"/>
    <mergeCell ref="L53:L58"/>
    <mergeCell ref="M41:M46"/>
    <mergeCell ref="N41:N46"/>
    <mergeCell ref="O41:O46"/>
    <mergeCell ref="P41:P46"/>
    <mergeCell ref="B47:B52"/>
    <mergeCell ref="C47:C52"/>
    <mergeCell ref="I47:I52"/>
    <mergeCell ref="J47:J52"/>
    <mergeCell ref="K47:K52"/>
    <mergeCell ref="L47:L52"/>
    <mergeCell ref="M47:M52"/>
    <mergeCell ref="N47:N52"/>
    <mergeCell ref="O47:O52"/>
    <mergeCell ref="P29:P34"/>
    <mergeCell ref="B35:B40"/>
    <mergeCell ref="C35:C40"/>
    <mergeCell ref="I35:I40"/>
    <mergeCell ref="J35:J40"/>
    <mergeCell ref="K35:K40"/>
    <mergeCell ref="L35:L40"/>
    <mergeCell ref="M35:M40"/>
    <mergeCell ref="N35:N40"/>
    <mergeCell ref="O35:O40"/>
    <mergeCell ref="P35:P40"/>
    <mergeCell ref="B29:B34"/>
    <mergeCell ref="C29:C34"/>
    <mergeCell ref="I29:I34"/>
    <mergeCell ref="J29:J34"/>
    <mergeCell ref="K29:K34"/>
    <mergeCell ref="L29:L34"/>
    <mergeCell ref="M29:M34"/>
    <mergeCell ref="N29:N34"/>
    <mergeCell ref="O29:O34"/>
    <mergeCell ref="P17:P22"/>
    <mergeCell ref="B23:B28"/>
    <mergeCell ref="C23:C28"/>
    <mergeCell ref="I23:I28"/>
    <mergeCell ref="J23:J28"/>
    <mergeCell ref="K23:K28"/>
    <mergeCell ref="L23:L28"/>
    <mergeCell ref="M23:M28"/>
    <mergeCell ref="N23:N28"/>
    <mergeCell ref="O23:O28"/>
    <mergeCell ref="P23:P28"/>
    <mergeCell ref="B17:B22"/>
    <mergeCell ref="C17:C22"/>
    <mergeCell ref="I17:I22"/>
    <mergeCell ref="J17:J22"/>
    <mergeCell ref="K17:K22"/>
    <mergeCell ref="L17:L22"/>
    <mergeCell ref="M17:M22"/>
    <mergeCell ref="N17:N22"/>
    <mergeCell ref="O17:O22"/>
    <mergeCell ref="M5:M10"/>
    <mergeCell ref="N5:N10"/>
    <mergeCell ref="O5:O10"/>
    <mergeCell ref="P5:P10"/>
    <mergeCell ref="B11:B16"/>
    <mergeCell ref="C11:C16"/>
    <mergeCell ref="I11:I16"/>
    <mergeCell ref="J11:J16"/>
    <mergeCell ref="K11:K16"/>
    <mergeCell ref="L11:L16"/>
    <mergeCell ref="M11:M16"/>
    <mergeCell ref="N11:N16"/>
    <mergeCell ref="O11:O16"/>
    <mergeCell ref="P11:P16"/>
    <mergeCell ref="A1:B1"/>
    <mergeCell ref="C1:L1"/>
    <mergeCell ref="D4:H4"/>
    <mergeCell ref="B5:B10"/>
    <mergeCell ref="C5:C10"/>
    <mergeCell ref="I5:I10"/>
    <mergeCell ref="J5:J10"/>
    <mergeCell ref="K5:K10"/>
    <mergeCell ref="L5:L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700-000000000000}">
          <x14:formula1>
            <xm:f>'Données de Base'!$E$2:$E$15</xm:f>
          </x14:formula1>
          <xm:sqref>A41 A35 A29 A23 A17 A11 A5 A59 A47 A53</xm:sqref>
        </x14:dataValidation>
        <x14:dataValidation type="list" allowBlank="1" showInputMessage="1" showErrorMessage="1" xr:uid="{00000000-0002-0000-0700-000001000000}">
          <x14:formula1>
            <xm:f>'Données de Base'!$C$2:$C$4</xm:f>
          </x14:formula1>
          <xm:sqref>M5 M11 M17 M23 M29 M35 M41 M47 M53 M59</xm:sqref>
        </x14:dataValidation>
        <x14:dataValidation type="list" allowBlank="1" showInputMessage="1" showErrorMessage="1" xr:uid="{00000000-0002-0000-0700-000002000000}">
          <x14:formula1>
            <xm:f>'Données de Base'!$A$2:$A$6</xm:f>
          </x14:formula1>
          <xm:sqref>B53 B47 B59 B5 B11 B17 B23 B29 B35 B41</xm:sqref>
        </x14:dataValidation>
        <x14:dataValidation type="list" allowBlank="1" showInputMessage="1" showErrorMessage="1" xr:uid="{00000000-0002-0000-0700-000003000000}">
          <x14:formula1>
            <xm:f>'Données de Base'!$B$2:$B$9</xm:f>
          </x14:formula1>
          <xm:sqref>C53 C47 C59 C5 C11 C17 C23 C29 C35 C41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5"/>
  <sheetViews>
    <sheetView topLeftCell="B1" zoomScaleNormal="100" workbookViewId="0">
      <selection activeCell="E15" sqref="E15"/>
    </sheetView>
  </sheetViews>
  <sheetFormatPr baseColWidth="10" defaultRowHeight="15" x14ac:dyDescent="0.25"/>
  <cols>
    <col min="1" max="1" width="14.28515625" bestFit="1" customWidth="1"/>
    <col min="2" max="2" width="17.85546875" bestFit="1" customWidth="1"/>
    <col min="3" max="3" width="17.28515625" bestFit="1" customWidth="1"/>
    <col min="5" max="5" width="17.7109375" bestFit="1" customWidth="1"/>
    <col min="6" max="6" width="29.42578125" bestFit="1" customWidth="1"/>
    <col min="7" max="7" width="20" bestFit="1" customWidth="1"/>
    <col min="9" max="9" width="13.85546875" bestFit="1" customWidth="1"/>
  </cols>
  <sheetData>
    <row r="1" spans="1:13" x14ac:dyDescent="0.25">
      <c r="A1" s="43" t="s">
        <v>3</v>
      </c>
      <c r="B1" s="43" t="s">
        <v>4</v>
      </c>
      <c r="C1" s="43" t="s">
        <v>30</v>
      </c>
      <c r="E1" s="49" t="s">
        <v>31</v>
      </c>
      <c r="F1" s="50" t="s">
        <v>32</v>
      </c>
      <c r="G1" s="49" t="s">
        <v>33</v>
      </c>
      <c r="H1" s="49" t="s">
        <v>34</v>
      </c>
      <c r="I1" s="49" t="s">
        <v>36</v>
      </c>
    </row>
    <row r="2" spans="1:13" x14ac:dyDescent="0.25">
      <c r="A2" s="43" t="s">
        <v>29</v>
      </c>
      <c r="B2" s="43"/>
      <c r="C2" s="48" t="s">
        <v>18</v>
      </c>
      <c r="E2" s="45"/>
      <c r="F2" s="45"/>
      <c r="G2" s="46"/>
      <c r="H2" s="45"/>
      <c r="I2" s="45"/>
    </row>
    <row r="3" spans="1:13" x14ac:dyDescent="0.25">
      <c r="A3" s="43" t="s">
        <v>16</v>
      </c>
      <c r="B3" s="47" t="s">
        <v>14</v>
      </c>
      <c r="C3" s="48" t="s">
        <v>20</v>
      </c>
      <c r="E3" s="45"/>
      <c r="F3" s="45"/>
      <c r="G3" s="45"/>
      <c r="H3" s="45"/>
      <c r="I3" s="45"/>
    </row>
    <row r="4" spans="1:13" x14ac:dyDescent="0.25">
      <c r="A4" s="43" t="s">
        <v>27</v>
      </c>
      <c r="B4" s="44" t="s">
        <v>15</v>
      </c>
      <c r="E4" s="45"/>
      <c r="F4" s="45"/>
      <c r="G4" s="45"/>
      <c r="H4" s="45"/>
      <c r="I4" s="45">
        <v>2</v>
      </c>
    </row>
    <row r="5" spans="1:13" x14ac:dyDescent="0.25">
      <c r="A5" s="43" t="s">
        <v>28</v>
      </c>
      <c r="B5" s="44" t="s">
        <v>17</v>
      </c>
      <c r="E5" s="45"/>
      <c r="F5" s="45"/>
      <c r="G5" s="45"/>
      <c r="H5" s="45"/>
      <c r="I5" s="45">
        <v>2</v>
      </c>
    </row>
    <row r="6" spans="1:13" x14ac:dyDescent="0.25">
      <c r="A6" s="43"/>
      <c r="B6" s="44" t="s">
        <v>19</v>
      </c>
      <c r="E6" s="45"/>
      <c r="F6" s="45"/>
      <c r="G6" s="45"/>
      <c r="H6" s="45"/>
      <c r="I6" s="45"/>
    </row>
    <row r="7" spans="1:13" ht="15.75" x14ac:dyDescent="0.25">
      <c r="A7" s="43"/>
      <c r="B7" s="44" t="s">
        <v>21</v>
      </c>
      <c r="E7" s="45"/>
      <c r="F7" s="45"/>
      <c r="G7" s="45"/>
      <c r="H7" s="45"/>
      <c r="I7" s="45"/>
      <c r="L7" s="62"/>
      <c r="M7" s="9"/>
    </row>
    <row r="8" spans="1:13" x14ac:dyDescent="0.25">
      <c r="A8" s="43"/>
      <c r="B8" s="44" t="s">
        <v>22</v>
      </c>
      <c r="E8" s="45"/>
      <c r="F8" s="45"/>
      <c r="G8" s="45"/>
      <c r="H8" s="45"/>
      <c r="I8" s="45"/>
      <c r="M8" s="13"/>
    </row>
    <row r="9" spans="1:13" x14ac:dyDescent="0.25">
      <c r="E9" s="45"/>
      <c r="F9" s="45"/>
      <c r="G9" s="45"/>
      <c r="H9" s="45"/>
      <c r="I9" s="45"/>
    </row>
    <row r="10" spans="1:13" x14ac:dyDescent="0.25">
      <c r="E10" s="45"/>
      <c r="F10" s="45"/>
      <c r="G10" s="45"/>
      <c r="H10" s="45"/>
      <c r="I10" s="45"/>
    </row>
    <row r="11" spans="1:13" x14ac:dyDescent="0.25">
      <c r="E11" s="45"/>
      <c r="F11" s="45"/>
      <c r="G11" s="45"/>
      <c r="H11" s="45"/>
      <c r="I11" s="45"/>
    </row>
    <row r="12" spans="1:13" x14ac:dyDescent="0.25">
      <c r="E12" s="45"/>
      <c r="F12" s="45"/>
      <c r="G12" s="45"/>
      <c r="H12" s="45"/>
      <c r="I12" s="45"/>
    </row>
    <row r="13" spans="1:13" x14ac:dyDescent="0.25">
      <c r="E13" s="45"/>
      <c r="F13" s="45"/>
      <c r="G13" s="45"/>
      <c r="H13" s="45"/>
      <c r="I13" s="45"/>
    </row>
    <row r="14" spans="1:13" x14ac:dyDescent="0.25">
      <c r="E14" s="45"/>
      <c r="F14" s="45"/>
      <c r="G14" s="45"/>
      <c r="H14" s="45"/>
      <c r="I14" s="45"/>
    </row>
    <row r="15" spans="1:13" x14ac:dyDescent="0.25">
      <c r="E15" s="45"/>
      <c r="F15" s="45"/>
      <c r="G15" s="45"/>
      <c r="H15" s="45"/>
      <c r="I15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novembre 2021</vt:lpstr>
      <vt:lpstr>décembre 2021</vt:lpstr>
      <vt:lpstr>janvier 2022</vt:lpstr>
      <vt:lpstr>février 2022</vt:lpstr>
      <vt:lpstr>mars 2022</vt:lpstr>
      <vt:lpstr>avril 2022</vt:lpstr>
      <vt:lpstr>mai 2022</vt:lpstr>
      <vt:lpstr>juin 2022</vt:lpstr>
      <vt:lpstr>Données de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Meunier Violaine</dc:creator>
  <cp:lastModifiedBy>Cindy Lobet</cp:lastModifiedBy>
  <dcterms:created xsi:type="dcterms:W3CDTF">2021-11-26T10:43:26Z</dcterms:created>
  <dcterms:modified xsi:type="dcterms:W3CDTF">2023-06-26T13:25:51Z</dcterms:modified>
</cp:coreProperties>
</file>